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report_history\20160214\"/>
    </mc:Choice>
  </mc:AlternateContent>
  <bookViews>
    <workbookView xWindow="7965" yWindow="-120" windowWidth="10815" windowHeight="7995" tabRatio="881" firstSheet="17" activeTab="17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80" r:id="rId6"/>
    <sheet name="OFFICE" sheetId="81" r:id="rId7"/>
    <sheet name="OFFICE_GRAPH" sheetId="116" r:id="rId8"/>
    <sheet name="OFFICE_GRAPH_DATA" sheetId="117" r:id="rId9"/>
    <sheet name="TAOYUAN" sheetId="84" r:id="rId10"/>
    <sheet name="TAOYUAN_GRAPH" sheetId="118" r:id="rId11"/>
    <sheet name="TAOYUAN_GRAPH_DATA" sheetId="119" r:id="rId12"/>
    <sheet name="EAST" sheetId="87" r:id="rId13"/>
    <sheet name="EAST_GRAPH" sheetId="120" r:id="rId14"/>
    <sheet name="EAST_GRAPH_DATA" sheetId="121" r:id="rId15"/>
    <sheet name="HUALIAN" sheetId="90" r:id="rId16"/>
    <sheet name="HUALIAN_GRAPH" sheetId="122" r:id="rId17"/>
    <sheet name="HUALIAN_GRAPH_DATA" sheetId="123" r:id="rId18"/>
    <sheet name="TAIDONG" sheetId="93" r:id="rId19"/>
    <sheet name="TAIDONG_GRAPH" sheetId="124" r:id="rId20"/>
    <sheet name="TAIDONG_GRAPH_DATA" sheetId="125" r:id="rId21"/>
    <sheet name="ZHUNAN" sheetId="96" r:id="rId22"/>
    <sheet name="ZHUNAN_GRAPH" sheetId="126" r:id="rId23"/>
    <sheet name="ZHUNAN_GRAPH_DATA" sheetId="127" r:id="rId24"/>
    <sheet name="XINZHU" sheetId="99" r:id="rId25"/>
    <sheet name="XINZHU_GRAPH" sheetId="128" r:id="rId26"/>
    <sheet name="XINZHU_GRAPH_DATA" sheetId="129" r:id="rId27"/>
    <sheet name="CENTRAL" sheetId="102" r:id="rId28"/>
    <sheet name="CENTRAL_GRAPH" sheetId="130" r:id="rId29"/>
    <sheet name="CENTRAL_GRAPH_DATA" sheetId="131" r:id="rId30"/>
    <sheet name="NORTH" sheetId="105" r:id="rId31"/>
    <sheet name="NORTH_GRAPH" sheetId="132" r:id="rId32"/>
    <sheet name="NORTH_GRAPH_DATA" sheetId="133" r:id="rId33"/>
    <sheet name="SOUTH" sheetId="108" r:id="rId34"/>
    <sheet name="SOUTH_GRAPH" sheetId="134" r:id="rId35"/>
    <sheet name="SOUTH_GRAPH_DATA" sheetId="135" r:id="rId36"/>
    <sheet name="WEST" sheetId="111" r:id="rId37"/>
    <sheet name="WEST_GRAPH" sheetId="136" r:id="rId38"/>
    <sheet name="WEST_GRAPH_DATA" sheetId="137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REPORT_DATA_BY_COMP!$A$1:$R$489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C34" i="137" l="1"/>
  <c r="H26" i="137"/>
  <c r="H25" i="137"/>
  <c r="H24" i="137"/>
  <c r="H23" i="137"/>
  <c r="H22" i="137"/>
  <c r="H21" i="137"/>
  <c r="H20" i="137"/>
  <c r="H19" i="137"/>
  <c r="H18" i="137"/>
  <c r="H17" i="137"/>
  <c r="H16" i="137"/>
  <c r="H15" i="137"/>
  <c r="H14" i="137"/>
  <c r="H13" i="137"/>
  <c r="H12" i="137"/>
  <c r="H11" i="137"/>
  <c r="H10" i="137"/>
  <c r="H9" i="137"/>
  <c r="H8" i="137"/>
  <c r="H7" i="137"/>
  <c r="H6" i="137"/>
  <c r="H5" i="137"/>
  <c r="H4" i="137"/>
  <c r="H3" i="137"/>
  <c r="C34" i="135"/>
  <c r="H26" i="135"/>
  <c r="H25" i="135"/>
  <c r="H24" i="135"/>
  <c r="H23" i="135"/>
  <c r="H22" i="135"/>
  <c r="H21" i="135"/>
  <c r="H20" i="135"/>
  <c r="H19" i="135"/>
  <c r="H18" i="135"/>
  <c r="H17" i="135"/>
  <c r="H16" i="135"/>
  <c r="H15" i="135"/>
  <c r="H14" i="135"/>
  <c r="H13" i="135"/>
  <c r="H12" i="135"/>
  <c r="H11" i="135"/>
  <c r="H10" i="135"/>
  <c r="H9" i="135"/>
  <c r="H8" i="135"/>
  <c r="H7" i="135"/>
  <c r="H6" i="135"/>
  <c r="H5" i="135"/>
  <c r="H4" i="135"/>
  <c r="H3" i="135"/>
  <c r="C34" i="133"/>
  <c r="H26" i="133"/>
  <c r="H25" i="133"/>
  <c r="H24" i="133"/>
  <c r="H23" i="133"/>
  <c r="H22" i="133"/>
  <c r="H21" i="133"/>
  <c r="H20" i="133"/>
  <c r="H19" i="133"/>
  <c r="H18" i="133"/>
  <c r="H17" i="133"/>
  <c r="H16" i="133"/>
  <c r="H15" i="133"/>
  <c r="H14" i="133"/>
  <c r="H13" i="133"/>
  <c r="H12" i="133"/>
  <c r="H11" i="133"/>
  <c r="H10" i="133"/>
  <c r="H9" i="133"/>
  <c r="H8" i="133"/>
  <c r="H7" i="133"/>
  <c r="H6" i="133"/>
  <c r="H5" i="133"/>
  <c r="H4" i="133"/>
  <c r="H3" i="133"/>
  <c r="C34" i="131"/>
  <c r="H26" i="131"/>
  <c r="H25" i="131"/>
  <c r="H24" i="131"/>
  <c r="H23" i="131"/>
  <c r="H22" i="131"/>
  <c r="H21" i="131"/>
  <c r="H20" i="131"/>
  <c r="H19" i="131"/>
  <c r="H18" i="131"/>
  <c r="H17" i="131"/>
  <c r="H16" i="131"/>
  <c r="H15" i="131"/>
  <c r="H14" i="131"/>
  <c r="H13" i="131"/>
  <c r="H12" i="131"/>
  <c r="H11" i="131"/>
  <c r="H10" i="131"/>
  <c r="H9" i="131"/>
  <c r="H8" i="131"/>
  <c r="H7" i="131"/>
  <c r="H6" i="131"/>
  <c r="H5" i="131"/>
  <c r="H4" i="131"/>
  <c r="H3" i="131"/>
  <c r="C34" i="129"/>
  <c r="H26" i="129"/>
  <c r="H25" i="129"/>
  <c r="H24" i="129"/>
  <c r="H23" i="129"/>
  <c r="H22" i="129"/>
  <c r="H21" i="129"/>
  <c r="H20" i="129"/>
  <c r="H19" i="129"/>
  <c r="H18" i="129"/>
  <c r="H17" i="129"/>
  <c r="H16" i="129"/>
  <c r="H15" i="129"/>
  <c r="H14" i="129"/>
  <c r="H13" i="129"/>
  <c r="H12" i="129"/>
  <c r="H11" i="129"/>
  <c r="H10" i="129"/>
  <c r="H9" i="129"/>
  <c r="H8" i="129"/>
  <c r="H7" i="129"/>
  <c r="H6" i="129"/>
  <c r="H5" i="129"/>
  <c r="H4" i="129"/>
  <c r="H3" i="129"/>
  <c r="C34" i="127"/>
  <c r="H26" i="127"/>
  <c r="H25" i="127"/>
  <c r="H24" i="127"/>
  <c r="H23" i="127"/>
  <c r="H22" i="127"/>
  <c r="H21" i="127"/>
  <c r="H20" i="127"/>
  <c r="H19" i="127"/>
  <c r="H18" i="127"/>
  <c r="H17" i="127"/>
  <c r="H16" i="127"/>
  <c r="H15" i="127"/>
  <c r="H14" i="127"/>
  <c r="H13" i="127"/>
  <c r="H12" i="127"/>
  <c r="H11" i="127"/>
  <c r="H10" i="127"/>
  <c r="H9" i="127"/>
  <c r="H8" i="127"/>
  <c r="H7" i="127"/>
  <c r="H6" i="127"/>
  <c r="H5" i="127"/>
  <c r="H4" i="127"/>
  <c r="H3" i="127"/>
  <c r="C34" i="125"/>
  <c r="H26" i="125"/>
  <c r="H25" i="125"/>
  <c r="H24" i="125"/>
  <c r="H23" i="125"/>
  <c r="H22" i="125"/>
  <c r="H21" i="125"/>
  <c r="H20" i="125"/>
  <c r="H19" i="125"/>
  <c r="H18" i="125"/>
  <c r="H17" i="125"/>
  <c r="H16" i="125"/>
  <c r="H15" i="125"/>
  <c r="H14" i="125"/>
  <c r="H13" i="125"/>
  <c r="H12" i="125"/>
  <c r="H11" i="125"/>
  <c r="H10" i="125"/>
  <c r="H9" i="125"/>
  <c r="H8" i="125"/>
  <c r="H7" i="125"/>
  <c r="H6" i="125"/>
  <c r="H5" i="125"/>
  <c r="H4" i="125"/>
  <c r="H3" i="125"/>
  <c r="C34" i="123"/>
  <c r="H26" i="123"/>
  <c r="H25" i="123"/>
  <c r="H24" i="123"/>
  <c r="H23" i="123"/>
  <c r="H22" i="123"/>
  <c r="H21" i="123"/>
  <c r="H20" i="123"/>
  <c r="H19" i="123"/>
  <c r="H18" i="123"/>
  <c r="H17" i="123"/>
  <c r="H16" i="123"/>
  <c r="H15" i="123"/>
  <c r="H14" i="123"/>
  <c r="H13" i="123"/>
  <c r="H12" i="123"/>
  <c r="H11" i="123"/>
  <c r="H10" i="123"/>
  <c r="H9" i="123"/>
  <c r="H8" i="123"/>
  <c r="H7" i="123"/>
  <c r="H6" i="123"/>
  <c r="H5" i="123"/>
  <c r="H4" i="123"/>
  <c r="H3" i="123"/>
  <c r="C34" i="121"/>
  <c r="H26" i="121"/>
  <c r="H25" i="121"/>
  <c r="H24" i="121"/>
  <c r="H23" i="121"/>
  <c r="H22" i="121"/>
  <c r="H21" i="121"/>
  <c r="H20" i="121"/>
  <c r="H19" i="121"/>
  <c r="H18" i="121"/>
  <c r="H17" i="121"/>
  <c r="H16" i="121"/>
  <c r="H15" i="121"/>
  <c r="H14" i="121"/>
  <c r="H13" i="121"/>
  <c r="H12" i="121"/>
  <c r="H11" i="121"/>
  <c r="H10" i="121"/>
  <c r="H9" i="121"/>
  <c r="H8" i="121"/>
  <c r="H7" i="121"/>
  <c r="H6" i="121"/>
  <c r="H5" i="121"/>
  <c r="H4" i="121"/>
  <c r="H3" i="121"/>
  <c r="C34" i="119"/>
  <c r="H26" i="119"/>
  <c r="H25" i="119"/>
  <c r="H24" i="119"/>
  <c r="H23" i="119"/>
  <c r="H22" i="119"/>
  <c r="H21" i="119"/>
  <c r="H20" i="119"/>
  <c r="H19" i="119"/>
  <c r="H18" i="119"/>
  <c r="H17" i="119"/>
  <c r="H16" i="119"/>
  <c r="H15" i="119"/>
  <c r="H14" i="119"/>
  <c r="H13" i="119"/>
  <c r="H12" i="119"/>
  <c r="H11" i="119"/>
  <c r="H10" i="119"/>
  <c r="H9" i="119"/>
  <c r="H8" i="119"/>
  <c r="H7" i="119"/>
  <c r="H6" i="119"/>
  <c r="H5" i="119"/>
  <c r="H4" i="119"/>
  <c r="H3" i="119"/>
  <c r="C34" i="117"/>
  <c r="H26" i="117"/>
  <c r="H25" i="117"/>
  <c r="H24" i="117"/>
  <c r="H23" i="117"/>
  <c r="H22" i="117"/>
  <c r="H21" i="117"/>
  <c r="H20" i="117"/>
  <c r="H19" i="117"/>
  <c r="H18" i="117"/>
  <c r="H17" i="117"/>
  <c r="H16" i="117"/>
  <c r="H15" i="117"/>
  <c r="H14" i="117"/>
  <c r="H13" i="117"/>
  <c r="H12" i="117"/>
  <c r="H11" i="117"/>
  <c r="H10" i="117"/>
  <c r="H9" i="117"/>
  <c r="H8" i="117"/>
  <c r="H7" i="117"/>
  <c r="H6" i="117"/>
  <c r="H5" i="117"/>
  <c r="H4" i="117"/>
  <c r="H3" i="117"/>
  <c r="B35" i="137"/>
  <c r="B38" i="137"/>
  <c r="B30" i="137"/>
  <c r="B36" i="137"/>
  <c r="B37" i="137"/>
  <c r="B35" i="135"/>
  <c r="B38" i="135"/>
  <c r="B30" i="135"/>
  <c r="B37" i="135"/>
  <c r="B36" i="135"/>
  <c r="B35" i="133"/>
  <c r="B38" i="133"/>
  <c r="B30" i="133"/>
  <c r="B37" i="133"/>
  <c r="B36" i="133"/>
  <c r="B35" i="131"/>
  <c r="B38" i="131"/>
  <c r="B30" i="131"/>
  <c r="B36" i="131"/>
  <c r="B37" i="131"/>
  <c r="B35" i="129"/>
  <c r="B38" i="129"/>
  <c r="B30" i="129"/>
  <c r="B37" i="129"/>
  <c r="B36" i="129"/>
  <c r="B35" i="127"/>
  <c r="B38" i="127"/>
  <c r="B30" i="127"/>
  <c r="B36" i="127"/>
  <c r="B37" i="127"/>
  <c r="B35" i="125"/>
  <c r="B37" i="125"/>
  <c r="B36" i="125"/>
  <c r="B38" i="125"/>
  <c r="B30" i="125"/>
  <c r="B35" i="123"/>
  <c r="B38" i="123"/>
  <c r="B30" i="123"/>
  <c r="B37" i="123"/>
  <c r="B36" i="123"/>
  <c r="B35" i="121"/>
  <c r="B38" i="121"/>
  <c r="B30" i="121"/>
  <c r="B36" i="121"/>
  <c r="B37" i="121"/>
  <c r="B35" i="119"/>
  <c r="B38" i="119"/>
  <c r="B30" i="119"/>
  <c r="B37" i="119"/>
  <c r="B36" i="119"/>
  <c r="B30" i="117"/>
  <c r="B38" i="117"/>
  <c r="B37" i="117"/>
  <c r="B36" i="117"/>
  <c r="B35" i="117"/>
  <c r="P26" i="137" l="1"/>
  <c r="L26" i="137"/>
  <c r="N25" i="137"/>
  <c r="J25" i="137"/>
  <c r="P24" i="137"/>
  <c r="L24" i="137"/>
  <c r="N23" i="137"/>
  <c r="J23" i="137"/>
  <c r="P22" i="137"/>
  <c r="L22" i="137"/>
  <c r="N21" i="137"/>
  <c r="J21" i="137"/>
  <c r="P20" i="137"/>
  <c r="L20" i="137"/>
  <c r="N19" i="137"/>
  <c r="J19" i="137"/>
  <c r="P18" i="137"/>
  <c r="L18" i="137"/>
  <c r="N17" i="137"/>
  <c r="J17" i="137"/>
  <c r="P16" i="137"/>
  <c r="L16" i="137"/>
  <c r="J26" i="137"/>
  <c r="J24" i="137"/>
  <c r="J22" i="137"/>
  <c r="J20" i="137"/>
  <c r="J18" i="137"/>
  <c r="N14" i="137"/>
  <c r="N13" i="137"/>
  <c r="J12" i="137"/>
  <c r="P11" i="137"/>
  <c r="L11" i="137"/>
  <c r="N10" i="137"/>
  <c r="J10" i="137"/>
  <c r="P9" i="137"/>
  <c r="L9" i="137"/>
  <c r="N8" i="137"/>
  <c r="J8" i="137"/>
  <c r="P7" i="137"/>
  <c r="L7" i="137"/>
  <c r="N6" i="137"/>
  <c r="J6" i="137"/>
  <c r="P5" i="137"/>
  <c r="L5" i="137"/>
  <c r="N4" i="137"/>
  <c r="J4" i="137"/>
  <c r="P3" i="137"/>
  <c r="L3" i="137"/>
  <c r="P25" i="137"/>
  <c r="P23" i="137"/>
  <c r="P21" i="137"/>
  <c r="P19" i="137"/>
  <c r="P17" i="137"/>
  <c r="J16" i="137"/>
  <c r="L15" i="137"/>
  <c r="L14" i="137"/>
  <c r="N12" i="137"/>
  <c r="L25" i="137"/>
  <c r="L23" i="137"/>
  <c r="L21" i="137"/>
  <c r="L19" i="137"/>
  <c r="L17" i="137"/>
  <c r="P15" i="137"/>
  <c r="J15" i="137"/>
  <c r="P14" i="137"/>
  <c r="L13" i="137"/>
  <c r="L12" i="137"/>
  <c r="N11" i="137"/>
  <c r="J11" i="137"/>
  <c r="P10" i="137"/>
  <c r="L10" i="137"/>
  <c r="N9" i="137"/>
  <c r="J9" i="137"/>
  <c r="P8" i="137"/>
  <c r="L8" i="137"/>
  <c r="N7" i="137"/>
  <c r="J7" i="137"/>
  <c r="P6" i="137"/>
  <c r="L6" i="137"/>
  <c r="N5" i="137"/>
  <c r="J5" i="137"/>
  <c r="P4" i="137"/>
  <c r="L4" i="137"/>
  <c r="N3" i="137"/>
  <c r="J3" i="137"/>
  <c r="N26" i="137"/>
  <c r="N24" i="137"/>
  <c r="N20" i="137"/>
  <c r="J14" i="137"/>
  <c r="P13" i="137"/>
  <c r="N22" i="137"/>
  <c r="N18" i="137"/>
  <c r="J13" i="137"/>
  <c r="P12" i="137"/>
  <c r="N16" i="137"/>
  <c r="N15" i="137"/>
  <c r="P26" i="135"/>
  <c r="L26" i="135"/>
  <c r="N25" i="135"/>
  <c r="J25" i="135"/>
  <c r="P24" i="135"/>
  <c r="L24" i="135"/>
  <c r="N23" i="135"/>
  <c r="J23" i="135"/>
  <c r="P22" i="135"/>
  <c r="L22" i="135"/>
  <c r="N21" i="135"/>
  <c r="J21" i="135"/>
  <c r="P20" i="135"/>
  <c r="L20" i="135"/>
  <c r="N19" i="135"/>
  <c r="J19" i="135"/>
  <c r="P18" i="135"/>
  <c r="L18" i="135"/>
  <c r="N17" i="135"/>
  <c r="J17" i="135"/>
  <c r="P16" i="135"/>
  <c r="L16" i="135"/>
  <c r="N15" i="135"/>
  <c r="J15" i="135"/>
  <c r="P14" i="135"/>
  <c r="L14" i="135"/>
  <c r="N13" i="135"/>
  <c r="J13" i="135"/>
  <c r="P12" i="135"/>
  <c r="L12" i="135"/>
  <c r="N11" i="135"/>
  <c r="J11" i="135"/>
  <c r="N26" i="135"/>
  <c r="J26" i="135"/>
  <c r="P25" i="135"/>
  <c r="L25" i="135"/>
  <c r="N24" i="135"/>
  <c r="J24" i="135"/>
  <c r="P23" i="135"/>
  <c r="L23" i="135"/>
  <c r="N22" i="135"/>
  <c r="J22" i="135"/>
  <c r="P21" i="135"/>
  <c r="L21" i="135"/>
  <c r="N20" i="135"/>
  <c r="J20" i="135"/>
  <c r="P19" i="135"/>
  <c r="L19" i="135"/>
  <c r="N18" i="135"/>
  <c r="J18" i="135"/>
  <c r="P17" i="135"/>
  <c r="L17" i="135"/>
  <c r="N16" i="135"/>
  <c r="J16" i="135"/>
  <c r="P15" i="135"/>
  <c r="L15" i="135"/>
  <c r="N14" i="135"/>
  <c r="J14" i="135"/>
  <c r="P13" i="135"/>
  <c r="L13" i="135"/>
  <c r="N12" i="135"/>
  <c r="J12" i="135"/>
  <c r="P11" i="135"/>
  <c r="L11" i="135"/>
  <c r="P10" i="135"/>
  <c r="L10" i="135"/>
  <c r="N9" i="135"/>
  <c r="J9" i="135"/>
  <c r="P8" i="135"/>
  <c r="L8" i="135"/>
  <c r="N7" i="135"/>
  <c r="J7" i="135"/>
  <c r="P6" i="135"/>
  <c r="L6" i="135"/>
  <c r="N5" i="135"/>
  <c r="J5" i="135"/>
  <c r="P4" i="135"/>
  <c r="L4" i="135"/>
  <c r="N3" i="135"/>
  <c r="J3" i="135"/>
  <c r="N10" i="135"/>
  <c r="J10" i="135"/>
  <c r="P9" i="135"/>
  <c r="L9" i="135"/>
  <c r="N8" i="135"/>
  <c r="J8" i="135"/>
  <c r="P7" i="135"/>
  <c r="L7" i="135"/>
  <c r="N6" i="135"/>
  <c r="J6" i="135"/>
  <c r="P5" i="135"/>
  <c r="L5" i="135"/>
  <c r="N4" i="135"/>
  <c r="J4" i="135"/>
  <c r="P3" i="135"/>
  <c r="L3" i="135"/>
  <c r="P26" i="133"/>
  <c r="L26" i="133"/>
  <c r="N25" i="133"/>
  <c r="J25" i="133"/>
  <c r="P24" i="133"/>
  <c r="L24" i="133"/>
  <c r="N23" i="133"/>
  <c r="J23" i="133"/>
  <c r="P22" i="133"/>
  <c r="L22" i="133"/>
  <c r="N21" i="133"/>
  <c r="J21" i="133"/>
  <c r="P20" i="133"/>
  <c r="L20" i="133"/>
  <c r="N19" i="133"/>
  <c r="J19" i="133"/>
  <c r="P18" i="133"/>
  <c r="L18" i="133"/>
  <c r="N17" i="133"/>
  <c r="J17" i="133"/>
  <c r="P16" i="133"/>
  <c r="L16" i="133"/>
  <c r="N15" i="133"/>
  <c r="J15" i="133"/>
  <c r="P14" i="133"/>
  <c r="L14" i="133"/>
  <c r="N13" i="133"/>
  <c r="J13" i="133"/>
  <c r="P12" i="133"/>
  <c r="L12" i="133"/>
  <c r="N11" i="133"/>
  <c r="J11" i="133"/>
  <c r="N26" i="133"/>
  <c r="J26" i="133"/>
  <c r="P25" i="133"/>
  <c r="L25" i="133"/>
  <c r="N24" i="133"/>
  <c r="J24" i="133"/>
  <c r="P23" i="133"/>
  <c r="L23" i="133"/>
  <c r="N22" i="133"/>
  <c r="J22" i="133"/>
  <c r="P21" i="133"/>
  <c r="L21" i="133"/>
  <c r="N20" i="133"/>
  <c r="J20" i="133"/>
  <c r="P19" i="133"/>
  <c r="L19" i="133"/>
  <c r="N18" i="133"/>
  <c r="J18" i="133"/>
  <c r="P17" i="133"/>
  <c r="L17" i="133"/>
  <c r="N16" i="133"/>
  <c r="J16" i="133"/>
  <c r="P15" i="133"/>
  <c r="L15" i="133"/>
  <c r="N14" i="133"/>
  <c r="J14" i="133"/>
  <c r="P13" i="133"/>
  <c r="L13" i="133"/>
  <c r="N12" i="133"/>
  <c r="J12" i="133"/>
  <c r="P11" i="133"/>
  <c r="L11" i="133"/>
  <c r="J10" i="133"/>
  <c r="L9" i="133"/>
  <c r="J8" i="133"/>
  <c r="L7" i="133"/>
  <c r="N6" i="133"/>
  <c r="P5" i="133"/>
  <c r="L5" i="133"/>
  <c r="P3" i="133"/>
  <c r="L3" i="133"/>
  <c r="N10" i="133"/>
  <c r="P7" i="133"/>
  <c r="N4" i="133"/>
  <c r="P10" i="133"/>
  <c r="L10" i="133"/>
  <c r="N9" i="133"/>
  <c r="J9" i="133"/>
  <c r="P8" i="133"/>
  <c r="L8" i="133"/>
  <c r="N7" i="133"/>
  <c r="J7" i="133"/>
  <c r="P6" i="133"/>
  <c r="L6" i="133"/>
  <c r="N5" i="133"/>
  <c r="J5" i="133"/>
  <c r="P4" i="133"/>
  <c r="L4" i="133"/>
  <c r="N3" i="133"/>
  <c r="J3" i="133"/>
  <c r="P9" i="133"/>
  <c r="N8" i="133"/>
  <c r="J6" i="133"/>
  <c r="J4" i="133"/>
  <c r="P26" i="131"/>
  <c r="L26" i="131"/>
  <c r="N25" i="131"/>
  <c r="J25" i="131"/>
  <c r="P24" i="131"/>
  <c r="L24" i="131"/>
  <c r="N23" i="131"/>
  <c r="J23" i="131"/>
  <c r="P22" i="131"/>
  <c r="L22" i="131"/>
  <c r="N21" i="131"/>
  <c r="J21" i="131"/>
  <c r="P20" i="131"/>
  <c r="L20" i="131"/>
  <c r="N19" i="131"/>
  <c r="J19" i="131"/>
  <c r="P18" i="131"/>
  <c r="L18" i="131"/>
  <c r="N17" i="131"/>
  <c r="J17" i="131"/>
  <c r="P16" i="131"/>
  <c r="L16" i="131"/>
  <c r="N15" i="131"/>
  <c r="J15" i="131"/>
  <c r="P14" i="131"/>
  <c r="L14" i="131"/>
  <c r="N13" i="131"/>
  <c r="J13" i="131"/>
  <c r="P12" i="131"/>
  <c r="L12" i="131"/>
  <c r="N11" i="131"/>
  <c r="J11" i="131"/>
  <c r="J26" i="131"/>
  <c r="J24" i="131"/>
  <c r="J22" i="131"/>
  <c r="J20" i="131"/>
  <c r="J18" i="131"/>
  <c r="J16" i="131"/>
  <c r="J14" i="131"/>
  <c r="L13" i="131"/>
  <c r="J12" i="131"/>
  <c r="L11" i="131"/>
  <c r="L25" i="131"/>
  <c r="L21" i="131"/>
  <c r="L17" i="131"/>
  <c r="L15" i="131"/>
  <c r="P25" i="131"/>
  <c r="P23" i="131"/>
  <c r="P21" i="131"/>
  <c r="P19" i="131"/>
  <c r="P17" i="131"/>
  <c r="P15" i="131"/>
  <c r="P11" i="131"/>
  <c r="N10" i="131"/>
  <c r="J10" i="131"/>
  <c r="P9" i="131"/>
  <c r="L9" i="131"/>
  <c r="N8" i="131"/>
  <c r="J8" i="131"/>
  <c r="P7" i="131"/>
  <c r="L7" i="131"/>
  <c r="N6" i="131"/>
  <c r="J6" i="131"/>
  <c r="P5" i="131"/>
  <c r="L5" i="131"/>
  <c r="N4" i="131"/>
  <c r="J4" i="131"/>
  <c r="L3" i="131"/>
  <c r="P13" i="131"/>
  <c r="N12" i="131"/>
  <c r="N26" i="131"/>
  <c r="N24" i="131"/>
  <c r="N22" i="131"/>
  <c r="N20" i="131"/>
  <c r="N18" i="131"/>
  <c r="N16" i="131"/>
  <c r="N14" i="131"/>
  <c r="P10" i="131"/>
  <c r="L10" i="131"/>
  <c r="N9" i="131"/>
  <c r="J9" i="131"/>
  <c r="P8" i="131"/>
  <c r="L8" i="131"/>
  <c r="N7" i="131"/>
  <c r="J7" i="131"/>
  <c r="P6" i="131"/>
  <c r="L6" i="131"/>
  <c r="N5" i="131"/>
  <c r="J5" i="131"/>
  <c r="P4" i="131"/>
  <c r="L4" i="131"/>
  <c r="N3" i="131"/>
  <c r="J3" i="131"/>
  <c r="P3" i="131"/>
  <c r="L23" i="131"/>
  <c r="L19" i="131"/>
  <c r="P26" i="129"/>
  <c r="L26" i="129"/>
  <c r="N25" i="129"/>
  <c r="J25" i="129"/>
  <c r="P24" i="129"/>
  <c r="L24" i="129"/>
  <c r="N23" i="129"/>
  <c r="J23" i="129"/>
  <c r="P22" i="129"/>
  <c r="L22" i="129"/>
  <c r="N21" i="129"/>
  <c r="J21" i="129"/>
  <c r="P20" i="129"/>
  <c r="L20" i="129"/>
  <c r="N19" i="129"/>
  <c r="J19" i="129"/>
  <c r="P18" i="129"/>
  <c r="L18" i="129"/>
  <c r="N17" i="129"/>
  <c r="J17" i="129"/>
  <c r="P16" i="129"/>
  <c r="L16" i="129"/>
  <c r="N15" i="129"/>
  <c r="J15" i="129"/>
  <c r="P14" i="129"/>
  <c r="L14" i="129"/>
  <c r="N13" i="129"/>
  <c r="J13" i="129"/>
  <c r="P12" i="129"/>
  <c r="L12" i="129"/>
  <c r="N11" i="129"/>
  <c r="J11" i="129"/>
  <c r="N26" i="129"/>
  <c r="J26" i="129"/>
  <c r="P25" i="129"/>
  <c r="L25" i="129"/>
  <c r="N24" i="129"/>
  <c r="J24" i="129"/>
  <c r="P23" i="129"/>
  <c r="L23" i="129"/>
  <c r="N22" i="129"/>
  <c r="J22" i="129"/>
  <c r="P21" i="129"/>
  <c r="L21" i="129"/>
  <c r="N20" i="129"/>
  <c r="J20" i="129"/>
  <c r="P19" i="129"/>
  <c r="L19" i="129"/>
  <c r="N18" i="129"/>
  <c r="J18" i="129"/>
  <c r="P17" i="129"/>
  <c r="L17" i="129"/>
  <c r="N16" i="129"/>
  <c r="J16" i="129"/>
  <c r="P15" i="129"/>
  <c r="L15" i="129"/>
  <c r="N14" i="129"/>
  <c r="J14" i="129"/>
  <c r="P13" i="129"/>
  <c r="L13" i="129"/>
  <c r="N12" i="129"/>
  <c r="J12" i="129"/>
  <c r="P11" i="129"/>
  <c r="L11" i="129"/>
  <c r="P10" i="129"/>
  <c r="L10" i="129"/>
  <c r="N9" i="129"/>
  <c r="J9" i="129"/>
  <c r="P8" i="129"/>
  <c r="L8" i="129"/>
  <c r="N7" i="129"/>
  <c r="J7" i="129"/>
  <c r="P6" i="129"/>
  <c r="L6" i="129"/>
  <c r="N5" i="129"/>
  <c r="J5" i="129"/>
  <c r="P4" i="129"/>
  <c r="L4" i="129"/>
  <c r="N3" i="129"/>
  <c r="J3" i="129"/>
  <c r="L9" i="129"/>
  <c r="P7" i="129"/>
  <c r="P5" i="129"/>
  <c r="J10" i="129"/>
  <c r="P9" i="129"/>
  <c r="J8" i="129"/>
  <c r="L7" i="129"/>
  <c r="N6" i="129"/>
  <c r="N10" i="129"/>
  <c r="N8" i="129"/>
  <c r="J6" i="129"/>
  <c r="L5" i="129"/>
  <c r="L3" i="129"/>
  <c r="P3" i="129"/>
  <c r="N4" i="129"/>
  <c r="J4" i="129"/>
  <c r="P26" i="127"/>
  <c r="L26" i="127"/>
  <c r="N25" i="127"/>
  <c r="J25" i="127"/>
  <c r="P24" i="127"/>
  <c r="L24" i="127"/>
  <c r="N23" i="127"/>
  <c r="J23" i="127"/>
  <c r="P22" i="127"/>
  <c r="L22" i="127"/>
  <c r="N21" i="127"/>
  <c r="J21" i="127"/>
  <c r="P20" i="127"/>
  <c r="L20" i="127"/>
  <c r="N19" i="127"/>
  <c r="J19" i="127"/>
  <c r="P18" i="127"/>
  <c r="L18" i="127"/>
  <c r="N17" i="127"/>
  <c r="J17" i="127"/>
  <c r="P16" i="127"/>
  <c r="L16" i="127"/>
  <c r="J26" i="127"/>
  <c r="J24" i="127"/>
  <c r="J22" i="127"/>
  <c r="J20" i="127"/>
  <c r="J18" i="127"/>
  <c r="N15" i="127"/>
  <c r="J14" i="127"/>
  <c r="P13" i="127"/>
  <c r="J13" i="127"/>
  <c r="P12" i="127"/>
  <c r="P25" i="127"/>
  <c r="P23" i="127"/>
  <c r="P21" i="127"/>
  <c r="P19" i="127"/>
  <c r="P17" i="127"/>
  <c r="N16" i="127"/>
  <c r="N14" i="127"/>
  <c r="N13" i="127"/>
  <c r="L25" i="127"/>
  <c r="L23" i="127"/>
  <c r="L21" i="127"/>
  <c r="L19" i="127"/>
  <c r="L17" i="127"/>
  <c r="L15" i="127"/>
  <c r="L14" i="127"/>
  <c r="N12" i="127"/>
  <c r="J15" i="127"/>
  <c r="P14" i="127"/>
  <c r="J12" i="127"/>
  <c r="P11" i="127"/>
  <c r="J11" i="127"/>
  <c r="P10" i="127"/>
  <c r="L9" i="127"/>
  <c r="L8" i="127"/>
  <c r="N6" i="127"/>
  <c r="P3" i="127"/>
  <c r="N24" i="127"/>
  <c r="L13" i="127"/>
  <c r="N10" i="127"/>
  <c r="L4" i="127"/>
  <c r="N11" i="127"/>
  <c r="J10" i="127"/>
  <c r="P9" i="127"/>
  <c r="J9" i="127"/>
  <c r="P8" i="127"/>
  <c r="L7" i="127"/>
  <c r="L6" i="127"/>
  <c r="N4" i="127"/>
  <c r="N20" i="127"/>
  <c r="N9" i="127"/>
  <c r="J7" i="127"/>
  <c r="P6" i="127"/>
  <c r="J16" i="127"/>
  <c r="P15" i="127"/>
  <c r="L12" i="127"/>
  <c r="L11" i="127"/>
  <c r="L10" i="127"/>
  <c r="N8" i="127"/>
  <c r="N7" i="127"/>
  <c r="J6" i="127"/>
  <c r="P5" i="127"/>
  <c r="J5" i="127"/>
  <c r="P4" i="127"/>
  <c r="L3" i="127"/>
  <c r="N5" i="127"/>
  <c r="J4" i="127"/>
  <c r="J3" i="127"/>
  <c r="N3" i="127"/>
  <c r="N26" i="127"/>
  <c r="N22" i="127"/>
  <c r="N18" i="127"/>
  <c r="J8" i="127"/>
  <c r="P7" i="127"/>
  <c r="L5" i="127"/>
  <c r="P26" i="125"/>
  <c r="L26" i="125"/>
  <c r="N25" i="125"/>
  <c r="J25" i="125"/>
  <c r="P24" i="125"/>
  <c r="L24" i="125"/>
  <c r="N23" i="125"/>
  <c r="J23" i="125"/>
  <c r="P22" i="125"/>
  <c r="L22" i="125"/>
  <c r="N21" i="125"/>
  <c r="J21" i="125"/>
  <c r="P20" i="125"/>
  <c r="L20" i="125"/>
  <c r="N19" i="125"/>
  <c r="J19" i="125"/>
  <c r="P18" i="125"/>
  <c r="L18" i="125"/>
  <c r="N17" i="125"/>
  <c r="J17" i="125"/>
  <c r="P16" i="125"/>
  <c r="L16" i="125"/>
  <c r="N15" i="125"/>
  <c r="J15" i="125"/>
  <c r="P14" i="125"/>
  <c r="L14" i="125"/>
  <c r="N13" i="125"/>
  <c r="J13" i="125"/>
  <c r="P12" i="125"/>
  <c r="L12" i="125"/>
  <c r="N11" i="125"/>
  <c r="J11" i="125"/>
  <c r="N26" i="125"/>
  <c r="J26" i="125"/>
  <c r="P25" i="125"/>
  <c r="L25" i="125"/>
  <c r="N24" i="125"/>
  <c r="J24" i="125"/>
  <c r="P23" i="125"/>
  <c r="L23" i="125"/>
  <c r="N22" i="125"/>
  <c r="J22" i="125"/>
  <c r="P21" i="125"/>
  <c r="L21" i="125"/>
  <c r="N20" i="125"/>
  <c r="J20" i="125"/>
  <c r="P19" i="125"/>
  <c r="L19" i="125"/>
  <c r="N18" i="125"/>
  <c r="J18" i="125"/>
  <c r="P17" i="125"/>
  <c r="L17" i="125"/>
  <c r="N16" i="125"/>
  <c r="J16" i="125"/>
  <c r="P15" i="125"/>
  <c r="L15" i="125"/>
  <c r="N14" i="125"/>
  <c r="J14" i="125"/>
  <c r="P13" i="125"/>
  <c r="L13" i="125"/>
  <c r="N12" i="125"/>
  <c r="J12" i="125"/>
  <c r="P11" i="125"/>
  <c r="P10" i="125"/>
  <c r="L10" i="125"/>
  <c r="N9" i="125"/>
  <c r="J9" i="125"/>
  <c r="P8" i="125"/>
  <c r="L8" i="125"/>
  <c r="N7" i="125"/>
  <c r="L6" i="125"/>
  <c r="L4" i="125"/>
  <c r="N10" i="125"/>
  <c r="J10" i="125"/>
  <c r="P9" i="125"/>
  <c r="L9" i="125"/>
  <c r="N8" i="125"/>
  <c r="J8" i="125"/>
  <c r="P7" i="125"/>
  <c r="L7" i="125"/>
  <c r="N6" i="125"/>
  <c r="J6" i="125"/>
  <c r="P5" i="125"/>
  <c r="L5" i="125"/>
  <c r="N4" i="125"/>
  <c r="J4" i="125"/>
  <c r="P3" i="125"/>
  <c r="L3" i="125"/>
  <c r="J7" i="125"/>
  <c r="P6" i="125"/>
  <c r="N5" i="125"/>
  <c r="P4" i="125"/>
  <c r="J3" i="125"/>
  <c r="J5" i="125"/>
  <c r="N3" i="125"/>
  <c r="L11" i="125"/>
  <c r="P26" i="123"/>
  <c r="L26" i="123"/>
  <c r="N25" i="123"/>
  <c r="J25" i="123"/>
  <c r="P24" i="123"/>
  <c r="L24" i="123"/>
  <c r="N23" i="123"/>
  <c r="J23" i="123"/>
  <c r="P22" i="123"/>
  <c r="L22" i="123"/>
  <c r="N21" i="123"/>
  <c r="J21" i="123"/>
  <c r="P20" i="123"/>
  <c r="L20" i="123"/>
  <c r="N19" i="123"/>
  <c r="J19" i="123"/>
  <c r="P18" i="123"/>
  <c r="L18" i="123"/>
  <c r="N17" i="123"/>
  <c r="J17" i="123"/>
  <c r="P16" i="123"/>
  <c r="L16" i="123"/>
  <c r="N15" i="123"/>
  <c r="J15" i="123"/>
  <c r="P14" i="123"/>
  <c r="L14" i="123"/>
  <c r="N13" i="123"/>
  <c r="J13" i="123"/>
  <c r="P12" i="123"/>
  <c r="L12" i="123"/>
  <c r="N11" i="123"/>
  <c r="J11" i="123"/>
  <c r="N26" i="123"/>
  <c r="J26" i="123"/>
  <c r="P25" i="123"/>
  <c r="L25" i="123"/>
  <c r="N24" i="123"/>
  <c r="J24" i="123"/>
  <c r="P23" i="123"/>
  <c r="L23" i="123"/>
  <c r="N22" i="123"/>
  <c r="J22" i="123"/>
  <c r="P21" i="123"/>
  <c r="L21" i="123"/>
  <c r="N20" i="123"/>
  <c r="J20" i="123"/>
  <c r="P19" i="123"/>
  <c r="L19" i="123"/>
  <c r="N18" i="123"/>
  <c r="J18" i="123"/>
  <c r="P17" i="123"/>
  <c r="L17" i="123"/>
  <c r="N16" i="123"/>
  <c r="J16" i="123"/>
  <c r="P15" i="123"/>
  <c r="L15" i="123"/>
  <c r="N14" i="123"/>
  <c r="J14" i="123"/>
  <c r="P13" i="123"/>
  <c r="L13" i="123"/>
  <c r="N12" i="123"/>
  <c r="J12" i="123"/>
  <c r="P11" i="123"/>
  <c r="L11" i="123"/>
  <c r="P10" i="123"/>
  <c r="L10" i="123"/>
  <c r="N9" i="123"/>
  <c r="J9" i="123"/>
  <c r="P8" i="123"/>
  <c r="L8" i="123"/>
  <c r="N7" i="123"/>
  <c r="J7" i="123"/>
  <c r="P6" i="123"/>
  <c r="L6" i="123"/>
  <c r="N5" i="123"/>
  <c r="J5" i="123"/>
  <c r="P4" i="123"/>
  <c r="L4" i="123"/>
  <c r="N3" i="123"/>
  <c r="J3" i="123"/>
  <c r="N10" i="123"/>
  <c r="J10" i="123"/>
  <c r="P9" i="123"/>
  <c r="L9" i="123"/>
  <c r="N8" i="123"/>
  <c r="J8" i="123"/>
  <c r="P7" i="123"/>
  <c r="L7" i="123"/>
  <c r="N6" i="123"/>
  <c r="J6" i="123"/>
  <c r="P5" i="123"/>
  <c r="L5" i="123"/>
  <c r="N4" i="123"/>
  <c r="J4" i="123"/>
  <c r="P3" i="123"/>
  <c r="L3" i="123"/>
  <c r="P26" i="121"/>
  <c r="L26" i="121"/>
  <c r="N25" i="121"/>
  <c r="J25" i="121"/>
  <c r="P24" i="121"/>
  <c r="L24" i="121"/>
  <c r="N23" i="121"/>
  <c r="J23" i="121"/>
  <c r="P22" i="121"/>
  <c r="L22" i="121"/>
  <c r="N21" i="121"/>
  <c r="J21" i="121"/>
  <c r="P20" i="121"/>
  <c r="L20" i="121"/>
  <c r="N19" i="121"/>
  <c r="J19" i="121"/>
  <c r="P18" i="121"/>
  <c r="L18" i="121"/>
  <c r="N17" i="121"/>
  <c r="J17" i="121"/>
  <c r="P16" i="121"/>
  <c r="L16" i="121"/>
  <c r="N15" i="121"/>
  <c r="J15" i="121"/>
  <c r="P14" i="121"/>
  <c r="L14" i="121"/>
  <c r="N13" i="121"/>
  <c r="J13" i="121"/>
  <c r="P12" i="121"/>
  <c r="L12" i="121"/>
  <c r="J26" i="121"/>
  <c r="J24" i="121"/>
  <c r="J22" i="121"/>
  <c r="J20" i="121"/>
  <c r="J18" i="121"/>
  <c r="J16" i="121"/>
  <c r="J14" i="121"/>
  <c r="L13" i="121"/>
  <c r="J12" i="121"/>
  <c r="N11" i="121"/>
  <c r="J11" i="121"/>
  <c r="P10" i="121"/>
  <c r="L10" i="121"/>
  <c r="N9" i="121"/>
  <c r="J9" i="121"/>
  <c r="P8" i="121"/>
  <c r="L8" i="121"/>
  <c r="N7" i="121"/>
  <c r="J7" i="121"/>
  <c r="P6" i="121"/>
  <c r="L6" i="121"/>
  <c r="N5" i="121"/>
  <c r="L4" i="121"/>
  <c r="P19" i="121"/>
  <c r="P17" i="121"/>
  <c r="P15" i="121"/>
  <c r="L25" i="121"/>
  <c r="L23" i="121"/>
  <c r="L21" i="121"/>
  <c r="L19" i="121"/>
  <c r="L17" i="121"/>
  <c r="L15" i="121"/>
  <c r="P13" i="121"/>
  <c r="N12" i="121"/>
  <c r="P11" i="121"/>
  <c r="L11" i="121"/>
  <c r="N10" i="121"/>
  <c r="J10" i="121"/>
  <c r="P9" i="121"/>
  <c r="L9" i="121"/>
  <c r="N8" i="121"/>
  <c r="J8" i="121"/>
  <c r="P7" i="121"/>
  <c r="L7" i="121"/>
  <c r="N6" i="121"/>
  <c r="J6" i="121"/>
  <c r="P5" i="121"/>
  <c r="L5" i="121"/>
  <c r="N4" i="121"/>
  <c r="J4" i="121"/>
  <c r="P3" i="121"/>
  <c r="L3" i="121"/>
  <c r="P25" i="121"/>
  <c r="P23" i="121"/>
  <c r="P21" i="121"/>
  <c r="N26" i="121"/>
  <c r="N24" i="121"/>
  <c r="N22" i="121"/>
  <c r="N20" i="121"/>
  <c r="N18" i="121"/>
  <c r="N16" i="121"/>
  <c r="N14" i="121"/>
  <c r="J5" i="121"/>
  <c r="P4" i="121"/>
  <c r="N3" i="121"/>
  <c r="J3" i="121"/>
  <c r="P26" i="119"/>
  <c r="L26" i="119"/>
  <c r="N25" i="119"/>
  <c r="J25" i="119"/>
  <c r="P24" i="119"/>
  <c r="L24" i="119"/>
  <c r="N23" i="119"/>
  <c r="J23" i="119"/>
  <c r="P22" i="119"/>
  <c r="L22" i="119"/>
  <c r="N21" i="119"/>
  <c r="J21" i="119"/>
  <c r="P20" i="119"/>
  <c r="L20" i="119"/>
  <c r="N19" i="119"/>
  <c r="J19" i="119"/>
  <c r="P18" i="119"/>
  <c r="L18" i="119"/>
  <c r="N17" i="119"/>
  <c r="J17" i="119"/>
  <c r="P16" i="119"/>
  <c r="L16" i="119"/>
  <c r="N15" i="119"/>
  <c r="J15" i="119"/>
  <c r="P14" i="119"/>
  <c r="L14" i="119"/>
  <c r="N13" i="119"/>
  <c r="J13" i="119"/>
  <c r="P12" i="119"/>
  <c r="L12" i="119"/>
  <c r="N26" i="119"/>
  <c r="J26" i="119"/>
  <c r="P25" i="119"/>
  <c r="L25" i="119"/>
  <c r="N24" i="119"/>
  <c r="J24" i="119"/>
  <c r="P23" i="119"/>
  <c r="L23" i="119"/>
  <c r="N22" i="119"/>
  <c r="J22" i="119"/>
  <c r="P21" i="119"/>
  <c r="L21" i="119"/>
  <c r="N20" i="119"/>
  <c r="J20" i="119"/>
  <c r="P19" i="119"/>
  <c r="L19" i="119"/>
  <c r="N18" i="119"/>
  <c r="J18" i="119"/>
  <c r="P17" i="119"/>
  <c r="L17" i="119"/>
  <c r="N16" i="119"/>
  <c r="J16" i="119"/>
  <c r="P15" i="119"/>
  <c r="L15" i="119"/>
  <c r="N14" i="119"/>
  <c r="J14" i="119"/>
  <c r="P13" i="119"/>
  <c r="L13" i="119"/>
  <c r="N12" i="119"/>
  <c r="J12" i="119"/>
  <c r="P11" i="119"/>
  <c r="L11" i="119"/>
  <c r="N10" i="119"/>
  <c r="J10" i="119"/>
  <c r="P9" i="119"/>
  <c r="L9" i="119"/>
  <c r="N8" i="119"/>
  <c r="J8" i="119"/>
  <c r="P7" i="119"/>
  <c r="L7" i="119"/>
  <c r="J6" i="119"/>
  <c r="P5" i="119"/>
  <c r="J4" i="119"/>
  <c r="L3" i="119"/>
  <c r="N11" i="119"/>
  <c r="J11" i="119"/>
  <c r="P10" i="119"/>
  <c r="L10" i="119"/>
  <c r="N9" i="119"/>
  <c r="J9" i="119"/>
  <c r="P8" i="119"/>
  <c r="L8" i="119"/>
  <c r="N7" i="119"/>
  <c r="J7" i="119"/>
  <c r="P6" i="119"/>
  <c r="L6" i="119"/>
  <c r="N5" i="119"/>
  <c r="J5" i="119"/>
  <c r="P4" i="119"/>
  <c r="L4" i="119"/>
  <c r="N3" i="119"/>
  <c r="J3" i="119"/>
  <c r="N6" i="119"/>
  <c r="L5" i="119"/>
  <c r="N4" i="119"/>
  <c r="P3" i="119"/>
  <c r="J16" i="117"/>
  <c r="L15" i="117"/>
  <c r="N14" i="117"/>
  <c r="P13" i="117"/>
  <c r="J12" i="117"/>
  <c r="L11" i="117"/>
  <c r="N10" i="117"/>
  <c r="P9" i="117"/>
  <c r="J8" i="117"/>
  <c r="L7" i="117"/>
  <c r="N6" i="117"/>
  <c r="P5" i="117"/>
  <c r="J4" i="117"/>
  <c r="L3" i="117"/>
  <c r="L14" i="117"/>
  <c r="N13" i="117"/>
  <c r="J11" i="117"/>
  <c r="L10" i="117"/>
  <c r="P8" i="117"/>
  <c r="J7" i="117"/>
  <c r="N5" i="117"/>
  <c r="P4" i="117"/>
  <c r="J3" i="117"/>
  <c r="J6" i="117"/>
  <c r="N4" i="117"/>
  <c r="L16" i="117"/>
  <c r="J13" i="117"/>
  <c r="N11" i="117"/>
  <c r="J9" i="117"/>
  <c r="P6" i="117"/>
  <c r="L4" i="117"/>
  <c r="P16" i="117"/>
  <c r="J15" i="117"/>
  <c r="P12" i="117"/>
  <c r="N9" i="117"/>
  <c r="L6" i="117"/>
  <c r="P14" i="117"/>
  <c r="L12" i="117"/>
  <c r="P10" i="117"/>
  <c r="N7" i="117"/>
  <c r="J5" i="117"/>
  <c r="P26" i="117"/>
  <c r="N16" i="117"/>
  <c r="P15" i="117"/>
  <c r="J14" i="117"/>
  <c r="L13" i="117"/>
  <c r="N12" i="117"/>
  <c r="P11" i="117"/>
  <c r="J10" i="117"/>
  <c r="L9" i="117"/>
  <c r="N8" i="117"/>
  <c r="P7" i="117"/>
  <c r="L5" i="117"/>
  <c r="P3" i="117"/>
  <c r="N15" i="117"/>
  <c r="L8" i="117"/>
  <c r="N3" i="117"/>
  <c r="L17" i="117"/>
  <c r="P17" i="117"/>
  <c r="J18" i="117"/>
  <c r="N18" i="117"/>
  <c r="L19" i="117"/>
  <c r="P19" i="117"/>
  <c r="J20" i="117"/>
  <c r="N20" i="117"/>
  <c r="L21" i="117"/>
  <c r="P21" i="117"/>
  <c r="J22" i="117"/>
  <c r="N22" i="117"/>
  <c r="L23" i="117"/>
  <c r="P23" i="117"/>
  <c r="J24" i="117"/>
  <c r="N24" i="117"/>
  <c r="L25" i="117"/>
  <c r="P25" i="117"/>
  <c r="J26" i="117"/>
  <c r="N26" i="117"/>
  <c r="J17" i="117"/>
  <c r="N17" i="117"/>
  <c r="L18" i="117"/>
  <c r="P18" i="117"/>
  <c r="J19" i="117"/>
  <c r="N19" i="117"/>
  <c r="L20" i="117"/>
  <c r="P20" i="117"/>
  <c r="J21" i="117"/>
  <c r="N21" i="117"/>
  <c r="L22" i="117"/>
  <c r="P22" i="117"/>
  <c r="J23" i="117"/>
  <c r="N23" i="117"/>
  <c r="L24" i="117"/>
  <c r="P24" i="117"/>
  <c r="J25" i="117"/>
  <c r="N25" i="117"/>
  <c r="L26" i="117"/>
  <c r="K4" i="111" l="1"/>
  <c r="B4" i="111"/>
  <c r="K4" i="108"/>
  <c r="B4" i="108"/>
  <c r="K4" i="105"/>
  <c r="B4" i="105"/>
  <c r="K4" i="102"/>
  <c r="B4" i="102"/>
  <c r="K4" i="99"/>
  <c r="B4" i="99"/>
  <c r="K4" i="96"/>
  <c r="B4" i="96"/>
  <c r="K4" i="93"/>
  <c r="B4" i="93"/>
  <c r="K4" i="90"/>
  <c r="B4" i="90"/>
  <c r="K4" i="87"/>
  <c r="B4" i="87"/>
  <c r="K4" i="84"/>
  <c r="B4" i="84"/>
  <c r="H4" i="80"/>
  <c r="K4" i="81"/>
  <c r="B4" i="81"/>
  <c r="B39" i="137"/>
  <c r="B39" i="135"/>
  <c r="B39" i="133"/>
  <c r="B39" i="131"/>
  <c r="B39" i="129"/>
  <c r="B39" i="127"/>
  <c r="B39" i="125"/>
  <c r="B39" i="123"/>
  <c r="B39" i="121"/>
  <c r="B39" i="117"/>
  <c r="B39" i="119"/>
  <c r="A4" i="80" l="1"/>
  <c r="D3" i="4" l="1"/>
  <c r="D2" i="4" l="1"/>
  <c r="D4" i="4"/>
  <c r="D1" i="4"/>
  <c r="B25" i="137" l="1"/>
  <c r="B23" i="137"/>
  <c r="B21" i="137"/>
  <c r="B19" i="137"/>
  <c r="B17" i="137"/>
  <c r="B15" i="137"/>
  <c r="B12" i="137"/>
  <c r="B10" i="137"/>
  <c r="B8" i="137"/>
  <c r="B6" i="137"/>
  <c r="B4" i="137"/>
  <c r="B14" i="137"/>
  <c r="B13" i="137"/>
  <c r="B16" i="137"/>
  <c r="B11" i="137"/>
  <c r="B9" i="137"/>
  <c r="B7" i="137"/>
  <c r="B5" i="137"/>
  <c r="B3" i="137"/>
  <c r="B26" i="137"/>
  <c r="B24" i="137"/>
  <c r="B22" i="137"/>
  <c r="B20" i="137"/>
  <c r="B18" i="137"/>
  <c r="B25" i="135"/>
  <c r="B23" i="135"/>
  <c r="B21" i="135"/>
  <c r="B19" i="135"/>
  <c r="B17" i="135"/>
  <c r="B15" i="135"/>
  <c r="B13" i="135"/>
  <c r="B11" i="135"/>
  <c r="B26" i="135"/>
  <c r="B24" i="135"/>
  <c r="B22" i="135"/>
  <c r="B20" i="135"/>
  <c r="B18" i="135"/>
  <c r="B16" i="135"/>
  <c r="B14" i="135"/>
  <c r="B12" i="135"/>
  <c r="B9" i="135"/>
  <c r="B7" i="135"/>
  <c r="B5" i="135"/>
  <c r="B3" i="135"/>
  <c r="B10" i="135"/>
  <c r="B8" i="135"/>
  <c r="B6" i="135"/>
  <c r="B4" i="135"/>
  <c r="B25" i="133"/>
  <c r="B23" i="133"/>
  <c r="B21" i="133"/>
  <c r="B19" i="133"/>
  <c r="B17" i="133"/>
  <c r="B15" i="133"/>
  <c r="B13" i="133"/>
  <c r="B11" i="133"/>
  <c r="B26" i="133"/>
  <c r="B24" i="133"/>
  <c r="B22" i="133"/>
  <c r="B20" i="133"/>
  <c r="B18" i="133"/>
  <c r="B16" i="133"/>
  <c r="B14" i="133"/>
  <c r="B12" i="133"/>
  <c r="B10" i="133"/>
  <c r="B6" i="133"/>
  <c r="B4" i="133"/>
  <c r="B9" i="133"/>
  <c r="B7" i="133"/>
  <c r="B5" i="133"/>
  <c r="B3" i="133"/>
  <c r="B8" i="133"/>
  <c r="B25" i="131"/>
  <c r="B23" i="131"/>
  <c r="B21" i="131"/>
  <c r="B19" i="131"/>
  <c r="B17" i="131"/>
  <c r="B15" i="131"/>
  <c r="B13" i="131"/>
  <c r="B11" i="131"/>
  <c r="B10" i="131"/>
  <c r="B8" i="131"/>
  <c r="B6" i="131"/>
  <c r="B4" i="131"/>
  <c r="B26" i="131"/>
  <c r="B24" i="131"/>
  <c r="B22" i="131"/>
  <c r="B20" i="131"/>
  <c r="B18" i="131"/>
  <c r="B16" i="131"/>
  <c r="B14" i="131"/>
  <c r="B12" i="131"/>
  <c r="B9" i="131"/>
  <c r="B7" i="131"/>
  <c r="B5" i="131"/>
  <c r="B3" i="131"/>
  <c r="B25" i="129"/>
  <c r="B23" i="129"/>
  <c r="B21" i="129"/>
  <c r="B19" i="129"/>
  <c r="B17" i="129"/>
  <c r="B15" i="129"/>
  <c r="B13" i="129"/>
  <c r="B11" i="129"/>
  <c r="B26" i="129"/>
  <c r="B24" i="129"/>
  <c r="B22" i="129"/>
  <c r="B20" i="129"/>
  <c r="B18" i="129"/>
  <c r="B16" i="129"/>
  <c r="B14" i="129"/>
  <c r="B12" i="129"/>
  <c r="B9" i="129"/>
  <c r="B7" i="129"/>
  <c r="B5" i="129"/>
  <c r="B3" i="129"/>
  <c r="B6" i="129"/>
  <c r="B10" i="129"/>
  <c r="B8" i="129"/>
  <c r="B4" i="129"/>
  <c r="B25" i="127"/>
  <c r="B23" i="127"/>
  <c r="B21" i="127"/>
  <c r="B19" i="127"/>
  <c r="B17" i="127"/>
  <c r="B16" i="127"/>
  <c r="B15" i="127"/>
  <c r="B14" i="127"/>
  <c r="B13" i="127"/>
  <c r="B26" i="127"/>
  <c r="B24" i="127"/>
  <c r="B22" i="127"/>
  <c r="B20" i="127"/>
  <c r="B18" i="127"/>
  <c r="B8" i="127"/>
  <c r="B3" i="127"/>
  <c r="B6" i="127"/>
  <c r="B5" i="127"/>
  <c r="B11" i="127"/>
  <c r="B4" i="127"/>
  <c r="B10" i="127"/>
  <c r="B9" i="127"/>
  <c r="B7" i="127"/>
  <c r="B12" i="127"/>
  <c r="B25" i="125"/>
  <c r="B23" i="125"/>
  <c r="B21" i="125"/>
  <c r="B19" i="125"/>
  <c r="B17" i="125"/>
  <c r="B15" i="125"/>
  <c r="B13" i="125"/>
  <c r="B11" i="125"/>
  <c r="B26" i="125"/>
  <c r="B24" i="125"/>
  <c r="B22" i="125"/>
  <c r="B20" i="125"/>
  <c r="B18" i="125"/>
  <c r="B16" i="125"/>
  <c r="B14" i="125"/>
  <c r="B12" i="125"/>
  <c r="B9" i="125"/>
  <c r="B10" i="125"/>
  <c r="B8" i="125"/>
  <c r="B6" i="125"/>
  <c r="B4" i="125"/>
  <c r="B7" i="125"/>
  <c r="B5" i="125"/>
  <c r="B3" i="125"/>
  <c r="B25" i="123"/>
  <c r="B23" i="123"/>
  <c r="B21" i="123"/>
  <c r="B19" i="123"/>
  <c r="B17" i="123"/>
  <c r="B15" i="123"/>
  <c r="B13" i="123"/>
  <c r="B11" i="123"/>
  <c r="B26" i="123"/>
  <c r="B24" i="123"/>
  <c r="B22" i="123"/>
  <c r="B20" i="123"/>
  <c r="B18" i="123"/>
  <c r="B16" i="123"/>
  <c r="B14" i="123"/>
  <c r="B12" i="123"/>
  <c r="B9" i="123"/>
  <c r="B7" i="123"/>
  <c r="B5" i="123"/>
  <c r="B3" i="123"/>
  <c r="B10" i="123"/>
  <c r="B8" i="123"/>
  <c r="B6" i="123"/>
  <c r="B4" i="123"/>
  <c r="B25" i="121"/>
  <c r="B23" i="121"/>
  <c r="B21" i="121"/>
  <c r="B19" i="121"/>
  <c r="B17" i="121"/>
  <c r="B15" i="121"/>
  <c r="B13" i="121"/>
  <c r="B11" i="121"/>
  <c r="B9" i="121"/>
  <c r="B7" i="121"/>
  <c r="B10" i="121"/>
  <c r="B8" i="121"/>
  <c r="B6" i="121"/>
  <c r="B4" i="121"/>
  <c r="B26" i="121"/>
  <c r="B24" i="121"/>
  <c r="B22" i="121"/>
  <c r="B20" i="121"/>
  <c r="B18" i="121"/>
  <c r="B16" i="121"/>
  <c r="B14" i="121"/>
  <c r="B12" i="121"/>
  <c r="B5" i="121"/>
  <c r="B3" i="121"/>
  <c r="B25" i="119"/>
  <c r="B23" i="119"/>
  <c r="B21" i="119"/>
  <c r="B19" i="119"/>
  <c r="B17" i="119"/>
  <c r="B15" i="119"/>
  <c r="B13" i="119"/>
  <c r="B26" i="119"/>
  <c r="B24" i="119"/>
  <c r="B22" i="119"/>
  <c r="B20" i="119"/>
  <c r="B18" i="119"/>
  <c r="B16" i="119"/>
  <c r="B14" i="119"/>
  <c r="B12" i="119"/>
  <c r="B4" i="119"/>
  <c r="B10" i="119"/>
  <c r="B8" i="119"/>
  <c r="B11" i="119"/>
  <c r="B9" i="119"/>
  <c r="B7" i="119"/>
  <c r="B5" i="119"/>
  <c r="B3" i="119"/>
  <c r="B6" i="119"/>
  <c r="B25" i="117"/>
  <c r="B23" i="117"/>
  <c r="B21" i="117"/>
  <c r="B19" i="117"/>
  <c r="B17" i="117"/>
  <c r="B15" i="117"/>
  <c r="B13" i="117"/>
  <c r="B11" i="117"/>
  <c r="B9" i="117"/>
  <c r="B7" i="117"/>
  <c r="B26" i="117"/>
  <c r="B24" i="117"/>
  <c r="B22" i="117"/>
  <c r="B20" i="117"/>
  <c r="B18" i="117"/>
  <c r="B16" i="117"/>
  <c r="B14" i="117"/>
  <c r="B12" i="117"/>
  <c r="B10" i="117"/>
  <c r="B8" i="117"/>
  <c r="B6" i="117"/>
  <c r="B4" i="117"/>
  <c r="B5" i="117"/>
  <c r="B3" i="117"/>
  <c r="E14" i="111"/>
  <c r="F14" i="111" s="1"/>
  <c r="G4" i="111"/>
  <c r="E32" i="111"/>
  <c r="F32" i="111" s="1"/>
  <c r="E30" i="111"/>
  <c r="F30" i="111" s="1"/>
  <c r="E28" i="111"/>
  <c r="F28" i="111" s="1"/>
  <c r="E23" i="111"/>
  <c r="F23" i="111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E21" i="108"/>
  <c r="F21" i="108" s="1"/>
  <c r="E11" i="108"/>
  <c r="F11" i="108" s="1"/>
  <c r="G4" i="108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G4" i="105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G4" i="102"/>
  <c r="E30" i="99"/>
  <c r="F30" i="99" s="1"/>
  <c r="E31" i="99"/>
  <c r="F31" i="99" s="1"/>
  <c r="E27" i="99"/>
  <c r="F27" i="99" s="1"/>
  <c r="E12" i="96"/>
  <c r="F12" i="96" s="1"/>
  <c r="E29" i="99"/>
  <c r="F29" i="99" s="1"/>
  <c r="E21" i="99"/>
  <c r="F21" i="99" s="1"/>
  <c r="E16" i="99"/>
  <c r="F16" i="99" s="1"/>
  <c r="E10" i="99"/>
  <c r="F10" i="99" s="1"/>
  <c r="E11" i="99"/>
  <c r="F11" i="99" s="1"/>
  <c r="E28" i="99"/>
  <c r="F28" i="99" s="1"/>
  <c r="E20" i="99"/>
  <c r="F20" i="99" s="1"/>
  <c r="E17" i="99"/>
  <c r="F17" i="99" s="1"/>
  <c r="E13" i="96"/>
  <c r="F13" i="96" s="1"/>
  <c r="G4" i="99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G4" i="96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G4" i="93"/>
  <c r="E24" i="90"/>
  <c r="F24" i="90" s="1"/>
  <c r="E22" i="90"/>
  <c r="F22" i="90" s="1"/>
  <c r="E25" i="90"/>
  <c r="F25" i="90" s="1"/>
  <c r="E15" i="90"/>
  <c r="F15" i="90" s="1"/>
  <c r="E23" i="90"/>
  <c r="F23" i="90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G4" i="90"/>
  <c r="E36" i="87"/>
  <c r="F36" i="87" s="1"/>
  <c r="E34" i="87"/>
  <c r="F34" i="87" s="1"/>
  <c r="E32" i="87"/>
  <c r="F32" i="87" s="1"/>
  <c r="E26" i="87"/>
  <c r="F26" i="87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G4" i="87"/>
  <c r="E38" i="84"/>
  <c r="F38" i="84" s="1"/>
  <c r="E36" i="84"/>
  <c r="F36" i="84" s="1"/>
  <c r="E11" i="84"/>
  <c r="F11" i="84" s="1"/>
  <c r="E39" i="84"/>
  <c r="F39" i="84" s="1"/>
  <c r="E37" i="84"/>
  <c r="F37" i="84" s="1"/>
  <c r="E35" i="84"/>
  <c r="F35" i="84" s="1"/>
  <c r="E10" i="84"/>
  <c r="F10" i="84" s="1"/>
  <c r="G4" i="84"/>
  <c r="E17" i="81"/>
  <c r="F17" i="81" s="1"/>
  <c r="E11" i="81"/>
  <c r="F11" i="81" s="1"/>
  <c r="E19" i="81"/>
  <c r="F19" i="81" s="1"/>
  <c r="E15" i="81"/>
  <c r="F15" i="81" s="1"/>
  <c r="E16" i="81"/>
  <c r="F16" i="81" s="1"/>
  <c r="E10" i="81"/>
  <c r="F10" i="81" s="1"/>
  <c r="E18" i="81"/>
  <c r="F18" i="81" s="1"/>
  <c r="G4" i="8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D20" i="137" l="1"/>
  <c r="C20" i="137"/>
  <c r="D3" i="137"/>
  <c r="C3" i="137"/>
  <c r="D11" i="137"/>
  <c r="C11" i="137"/>
  <c r="D4" i="137"/>
  <c r="C4" i="137"/>
  <c r="D12" i="137"/>
  <c r="C12" i="137"/>
  <c r="C21" i="137"/>
  <c r="D21" i="137"/>
  <c r="D22" i="137"/>
  <c r="B33" i="137" s="1"/>
  <c r="C22" i="137"/>
  <c r="D5" i="137"/>
  <c r="C5" i="137"/>
  <c r="D16" i="137"/>
  <c r="C16" i="137"/>
  <c r="D6" i="137"/>
  <c r="C6" i="137"/>
  <c r="C15" i="137"/>
  <c r="D15" i="137"/>
  <c r="C23" i="137"/>
  <c r="D23" i="137"/>
  <c r="D24" i="137"/>
  <c r="C24" i="137"/>
  <c r="D7" i="137"/>
  <c r="C7" i="137"/>
  <c r="C13" i="137"/>
  <c r="D13" i="137"/>
  <c r="D8" i="137"/>
  <c r="C8" i="137"/>
  <c r="C17" i="137"/>
  <c r="D17" i="137"/>
  <c r="C25" i="137"/>
  <c r="D25" i="137"/>
  <c r="D18" i="137"/>
  <c r="C18" i="137"/>
  <c r="D26" i="137"/>
  <c r="C26" i="137"/>
  <c r="D9" i="137"/>
  <c r="C9" i="137"/>
  <c r="C14" i="137"/>
  <c r="D14" i="137"/>
  <c r="D10" i="137"/>
  <c r="C10" i="137"/>
  <c r="C19" i="137"/>
  <c r="D19" i="137"/>
  <c r="D6" i="135"/>
  <c r="C6" i="135"/>
  <c r="C5" i="135"/>
  <c r="D5" i="135"/>
  <c r="D14" i="135"/>
  <c r="C14" i="135"/>
  <c r="D22" i="135"/>
  <c r="B33" i="135" s="1"/>
  <c r="C22" i="135"/>
  <c r="D13" i="135"/>
  <c r="C13" i="135"/>
  <c r="D21" i="135"/>
  <c r="C21" i="135"/>
  <c r="D8" i="135"/>
  <c r="C8" i="135"/>
  <c r="C7" i="135"/>
  <c r="D7" i="135"/>
  <c r="D16" i="135"/>
  <c r="C16" i="135"/>
  <c r="D24" i="135"/>
  <c r="C24" i="135"/>
  <c r="D15" i="135"/>
  <c r="C15" i="135"/>
  <c r="D23" i="135"/>
  <c r="C23" i="135"/>
  <c r="C10" i="135"/>
  <c r="D10" i="135"/>
  <c r="C9" i="135"/>
  <c r="D9" i="135"/>
  <c r="D18" i="135"/>
  <c r="C18" i="135"/>
  <c r="D26" i="135"/>
  <c r="C26" i="135"/>
  <c r="D17" i="135"/>
  <c r="C17" i="135"/>
  <c r="D25" i="135"/>
  <c r="C25" i="135"/>
  <c r="D4" i="135"/>
  <c r="C4" i="135"/>
  <c r="C3" i="135"/>
  <c r="D3" i="135"/>
  <c r="D12" i="135"/>
  <c r="C12" i="135"/>
  <c r="D20" i="135"/>
  <c r="C20" i="135"/>
  <c r="D11" i="135"/>
  <c r="C11" i="135"/>
  <c r="D19" i="135"/>
  <c r="C19" i="135"/>
  <c r="C3" i="133"/>
  <c r="D3" i="133"/>
  <c r="C4" i="133"/>
  <c r="D4" i="133"/>
  <c r="D14" i="133"/>
  <c r="C14" i="133"/>
  <c r="D22" i="133"/>
  <c r="B33" i="133" s="1"/>
  <c r="C22" i="133"/>
  <c r="D13" i="133"/>
  <c r="C13" i="133"/>
  <c r="D21" i="133"/>
  <c r="C21" i="133"/>
  <c r="C5" i="133"/>
  <c r="D5" i="133"/>
  <c r="C6" i="133"/>
  <c r="D6" i="133"/>
  <c r="D16" i="133"/>
  <c r="C16" i="133"/>
  <c r="D24" i="133"/>
  <c r="C24" i="133"/>
  <c r="D15" i="133"/>
  <c r="C15" i="133"/>
  <c r="D23" i="133"/>
  <c r="C23" i="133"/>
  <c r="D7" i="133"/>
  <c r="C7" i="133"/>
  <c r="C10" i="133"/>
  <c r="D10" i="133"/>
  <c r="D18" i="133"/>
  <c r="C18" i="133"/>
  <c r="D26" i="133"/>
  <c r="C26" i="133"/>
  <c r="D17" i="133"/>
  <c r="C17" i="133"/>
  <c r="D25" i="133"/>
  <c r="C25" i="133"/>
  <c r="C8" i="133"/>
  <c r="D8" i="133"/>
  <c r="D9" i="133"/>
  <c r="C9" i="133"/>
  <c r="D12" i="133"/>
  <c r="C12" i="133"/>
  <c r="D20" i="133"/>
  <c r="C20" i="133"/>
  <c r="D11" i="133"/>
  <c r="C11" i="133"/>
  <c r="D19" i="133"/>
  <c r="C19" i="133"/>
  <c r="D5" i="131"/>
  <c r="C5" i="131"/>
  <c r="D14" i="131"/>
  <c r="C14" i="131"/>
  <c r="D22" i="131"/>
  <c r="B33" i="131" s="1"/>
  <c r="C22" i="131"/>
  <c r="C6" i="131"/>
  <c r="D6" i="131"/>
  <c r="C13" i="131"/>
  <c r="D13" i="131"/>
  <c r="C21" i="131"/>
  <c r="D21" i="131"/>
  <c r="C7" i="131"/>
  <c r="D7" i="131"/>
  <c r="D16" i="131"/>
  <c r="C16" i="131"/>
  <c r="D24" i="131"/>
  <c r="C24" i="131"/>
  <c r="C8" i="131"/>
  <c r="D8" i="131"/>
  <c r="C15" i="131"/>
  <c r="D15" i="131"/>
  <c r="C23" i="131"/>
  <c r="D23" i="131"/>
  <c r="D9" i="131"/>
  <c r="C9" i="131"/>
  <c r="D18" i="131"/>
  <c r="C18" i="131"/>
  <c r="D26" i="131"/>
  <c r="C26" i="131"/>
  <c r="C10" i="131"/>
  <c r="D10" i="131"/>
  <c r="C17" i="131"/>
  <c r="D17" i="131"/>
  <c r="C25" i="131"/>
  <c r="D25" i="131"/>
  <c r="D3" i="131"/>
  <c r="C3" i="131"/>
  <c r="D12" i="131"/>
  <c r="C12" i="131"/>
  <c r="D20" i="131"/>
  <c r="C20" i="131"/>
  <c r="C4" i="131"/>
  <c r="D4" i="131"/>
  <c r="C11" i="131"/>
  <c r="D11" i="131"/>
  <c r="C19" i="131"/>
  <c r="D19" i="131"/>
  <c r="D8" i="129"/>
  <c r="C8" i="129"/>
  <c r="C5" i="129"/>
  <c r="D5" i="129"/>
  <c r="D14" i="129"/>
  <c r="C14" i="129"/>
  <c r="D22" i="129"/>
  <c r="B33" i="129" s="1"/>
  <c r="C22" i="129"/>
  <c r="D13" i="129"/>
  <c r="C13" i="129"/>
  <c r="D21" i="129"/>
  <c r="C21" i="129"/>
  <c r="D10" i="129"/>
  <c r="C10" i="129"/>
  <c r="D7" i="129"/>
  <c r="C7" i="129"/>
  <c r="D16" i="129"/>
  <c r="C16" i="129"/>
  <c r="D24" i="129"/>
  <c r="C24" i="129"/>
  <c r="D15" i="129"/>
  <c r="C15" i="129"/>
  <c r="D23" i="129"/>
  <c r="C23" i="129"/>
  <c r="D6" i="129"/>
  <c r="C6" i="129"/>
  <c r="D9" i="129"/>
  <c r="C9" i="129"/>
  <c r="D18" i="129"/>
  <c r="C18" i="129"/>
  <c r="D26" i="129"/>
  <c r="C26" i="129"/>
  <c r="D17" i="129"/>
  <c r="C17" i="129"/>
  <c r="D25" i="129"/>
  <c r="C25" i="129"/>
  <c r="D4" i="129"/>
  <c r="C4" i="129"/>
  <c r="C3" i="129"/>
  <c r="D3" i="129"/>
  <c r="D12" i="129"/>
  <c r="C12" i="129"/>
  <c r="D20" i="129"/>
  <c r="C20" i="129"/>
  <c r="D11" i="129"/>
  <c r="C11" i="129"/>
  <c r="D19" i="129"/>
  <c r="C19" i="129"/>
  <c r="C7" i="127"/>
  <c r="D7" i="127"/>
  <c r="C11" i="127"/>
  <c r="D11" i="127"/>
  <c r="D8" i="127"/>
  <c r="C8" i="127"/>
  <c r="D24" i="127"/>
  <c r="C24" i="127"/>
  <c r="C15" i="127"/>
  <c r="D15" i="127"/>
  <c r="C21" i="127"/>
  <c r="D21" i="127"/>
  <c r="C9" i="127"/>
  <c r="D9" i="127"/>
  <c r="C5" i="127"/>
  <c r="D5" i="127"/>
  <c r="D18" i="127"/>
  <c r="C18" i="127"/>
  <c r="D26" i="127"/>
  <c r="C26" i="127"/>
  <c r="C16" i="127"/>
  <c r="D16" i="127"/>
  <c r="C23" i="127"/>
  <c r="D23" i="127"/>
  <c r="C10" i="127"/>
  <c r="D10" i="127"/>
  <c r="C6" i="127"/>
  <c r="D6" i="127"/>
  <c r="D20" i="127"/>
  <c r="C20" i="127"/>
  <c r="C13" i="127"/>
  <c r="D13" i="127"/>
  <c r="C17" i="127"/>
  <c r="D17" i="127"/>
  <c r="C25" i="127"/>
  <c r="D25" i="127"/>
  <c r="D12" i="127"/>
  <c r="C12" i="127"/>
  <c r="D4" i="127"/>
  <c r="C4" i="127"/>
  <c r="C3" i="127"/>
  <c r="D3" i="127"/>
  <c r="D22" i="127"/>
  <c r="B33" i="127" s="1"/>
  <c r="C22" i="127"/>
  <c r="D14" i="127"/>
  <c r="C14" i="127"/>
  <c r="C19" i="127"/>
  <c r="D19" i="127"/>
  <c r="D5" i="125"/>
  <c r="C5" i="125"/>
  <c r="D8" i="125"/>
  <c r="C8" i="125"/>
  <c r="D14" i="125"/>
  <c r="C14" i="125"/>
  <c r="D22" i="125"/>
  <c r="B33" i="125" s="1"/>
  <c r="C22" i="125"/>
  <c r="D13" i="125"/>
  <c r="C13" i="125"/>
  <c r="D21" i="125"/>
  <c r="C21" i="125"/>
  <c r="D7" i="125"/>
  <c r="C7" i="125"/>
  <c r="D10" i="125"/>
  <c r="C10" i="125"/>
  <c r="D16" i="125"/>
  <c r="C16" i="125"/>
  <c r="D24" i="125"/>
  <c r="C24" i="125"/>
  <c r="D15" i="125"/>
  <c r="C15" i="125"/>
  <c r="D23" i="125"/>
  <c r="C23" i="125"/>
  <c r="D4" i="125"/>
  <c r="C4" i="125"/>
  <c r="D9" i="125"/>
  <c r="C9" i="125"/>
  <c r="D18" i="125"/>
  <c r="C18" i="125"/>
  <c r="D26" i="125"/>
  <c r="C26" i="125"/>
  <c r="D17" i="125"/>
  <c r="C17" i="125"/>
  <c r="D25" i="125"/>
  <c r="C25" i="125"/>
  <c r="D3" i="125"/>
  <c r="C3" i="125"/>
  <c r="D6" i="125"/>
  <c r="C6" i="125"/>
  <c r="D12" i="125"/>
  <c r="C12" i="125"/>
  <c r="D20" i="125"/>
  <c r="C20" i="125"/>
  <c r="C11" i="125"/>
  <c r="D11" i="125"/>
  <c r="D19" i="125"/>
  <c r="C19" i="125"/>
  <c r="D6" i="123"/>
  <c r="C6" i="123"/>
  <c r="D5" i="123"/>
  <c r="C5" i="123"/>
  <c r="D14" i="123"/>
  <c r="C14" i="123"/>
  <c r="D22" i="123"/>
  <c r="B33" i="123" s="1"/>
  <c r="C22" i="123"/>
  <c r="D13" i="123"/>
  <c r="C13" i="123"/>
  <c r="D21" i="123"/>
  <c r="C21" i="123"/>
  <c r="D8" i="123"/>
  <c r="C8" i="123"/>
  <c r="D7" i="123"/>
  <c r="C7" i="123"/>
  <c r="D16" i="123"/>
  <c r="C16" i="123"/>
  <c r="D24" i="123"/>
  <c r="C24" i="123"/>
  <c r="D15" i="123"/>
  <c r="C15" i="123"/>
  <c r="D23" i="123"/>
  <c r="C23" i="123"/>
  <c r="D10" i="123"/>
  <c r="C10" i="123"/>
  <c r="D9" i="123"/>
  <c r="C9" i="123"/>
  <c r="D18" i="123"/>
  <c r="C18" i="123"/>
  <c r="D26" i="123"/>
  <c r="C26" i="123"/>
  <c r="D17" i="123"/>
  <c r="C17" i="123"/>
  <c r="D25" i="123"/>
  <c r="C25" i="123"/>
  <c r="D4" i="123"/>
  <c r="C4" i="123"/>
  <c r="D3" i="123"/>
  <c r="C3" i="123"/>
  <c r="D12" i="123"/>
  <c r="C12" i="123"/>
  <c r="D20" i="123"/>
  <c r="C20" i="123"/>
  <c r="D11" i="123"/>
  <c r="C11" i="123"/>
  <c r="D19" i="123"/>
  <c r="C19" i="123"/>
  <c r="D5" i="121"/>
  <c r="C5" i="121"/>
  <c r="D18" i="121"/>
  <c r="C18" i="121"/>
  <c r="D26" i="121"/>
  <c r="C26" i="121"/>
  <c r="D10" i="121"/>
  <c r="C10" i="121"/>
  <c r="C13" i="121"/>
  <c r="D13" i="121"/>
  <c r="C21" i="121"/>
  <c r="D21" i="121"/>
  <c r="D12" i="121"/>
  <c r="C12" i="121"/>
  <c r="D20" i="121"/>
  <c r="C20" i="121"/>
  <c r="D4" i="121"/>
  <c r="C4" i="121"/>
  <c r="D7" i="121"/>
  <c r="C7" i="121"/>
  <c r="C15" i="121"/>
  <c r="D15" i="121"/>
  <c r="C23" i="121"/>
  <c r="D23" i="121"/>
  <c r="D14" i="121"/>
  <c r="C14" i="121"/>
  <c r="D22" i="121"/>
  <c r="B33" i="121" s="1"/>
  <c r="C22" i="121"/>
  <c r="D6" i="121"/>
  <c r="C6" i="121"/>
  <c r="D9" i="121"/>
  <c r="C9" i="121"/>
  <c r="C17" i="121"/>
  <c r="D17" i="121"/>
  <c r="C25" i="121"/>
  <c r="D25" i="121"/>
  <c r="D3" i="121"/>
  <c r="C3" i="121"/>
  <c r="D16" i="121"/>
  <c r="C16" i="121"/>
  <c r="D24" i="121"/>
  <c r="C24" i="121"/>
  <c r="D8" i="121"/>
  <c r="C8" i="121"/>
  <c r="D11" i="121"/>
  <c r="C11" i="121"/>
  <c r="C19" i="121"/>
  <c r="D19" i="121"/>
  <c r="D3" i="119"/>
  <c r="C3" i="119"/>
  <c r="D11" i="119"/>
  <c r="C11" i="119"/>
  <c r="D12" i="119"/>
  <c r="C12" i="119"/>
  <c r="D20" i="119"/>
  <c r="C20" i="119"/>
  <c r="D13" i="119"/>
  <c r="C13" i="119"/>
  <c r="D21" i="119"/>
  <c r="C21" i="119"/>
  <c r="D5" i="119"/>
  <c r="C5" i="119"/>
  <c r="D8" i="119"/>
  <c r="C8" i="119"/>
  <c r="D14" i="119"/>
  <c r="C14" i="119"/>
  <c r="D22" i="119"/>
  <c r="B33" i="119" s="1"/>
  <c r="C22" i="119"/>
  <c r="D15" i="119"/>
  <c r="C15" i="119"/>
  <c r="D23" i="119"/>
  <c r="C23" i="119"/>
  <c r="D7" i="119"/>
  <c r="C7" i="119"/>
  <c r="C10" i="119"/>
  <c r="D10" i="119"/>
  <c r="D16" i="119"/>
  <c r="C16" i="119"/>
  <c r="D24" i="119"/>
  <c r="C24" i="119"/>
  <c r="D17" i="119"/>
  <c r="C17" i="119"/>
  <c r="D25" i="119"/>
  <c r="C25" i="119"/>
  <c r="D6" i="119"/>
  <c r="C6" i="119"/>
  <c r="D9" i="119"/>
  <c r="C9" i="119"/>
  <c r="C4" i="119"/>
  <c r="D4" i="119"/>
  <c r="D18" i="119"/>
  <c r="C18" i="119"/>
  <c r="D26" i="119"/>
  <c r="C26" i="119"/>
  <c r="D19" i="119"/>
  <c r="C19" i="119"/>
  <c r="D4" i="117"/>
  <c r="C4" i="117"/>
  <c r="D10" i="117"/>
  <c r="C10" i="117"/>
  <c r="D18" i="117"/>
  <c r="C18" i="117"/>
  <c r="D26" i="117"/>
  <c r="C26" i="117"/>
  <c r="D13" i="117"/>
  <c r="C13" i="117"/>
  <c r="D21" i="117"/>
  <c r="C21" i="117"/>
  <c r="C6" i="117"/>
  <c r="D6" i="117"/>
  <c r="D12" i="117"/>
  <c r="C12" i="117"/>
  <c r="D20" i="117"/>
  <c r="C20" i="117"/>
  <c r="D7" i="117"/>
  <c r="C7" i="117"/>
  <c r="D15" i="117"/>
  <c r="C15" i="117"/>
  <c r="D23" i="117"/>
  <c r="C23" i="117"/>
  <c r="D3" i="117"/>
  <c r="C3" i="117"/>
  <c r="D14" i="117"/>
  <c r="C14" i="117"/>
  <c r="D22" i="117"/>
  <c r="B33" i="117" s="1"/>
  <c r="C22" i="117"/>
  <c r="D9" i="117"/>
  <c r="C9" i="117"/>
  <c r="D17" i="117"/>
  <c r="C17" i="117"/>
  <c r="D25" i="117"/>
  <c r="C25" i="117"/>
  <c r="D5" i="117"/>
  <c r="C5" i="117"/>
  <c r="D8" i="117"/>
  <c r="C8" i="117"/>
  <c r="D16" i="117"/>
  <c r="C16" i="117"/>
  <c r="D24" i="117"/>
  <c r="C24" i="117"/>
  <c r="D11" i="117"/>
  <c r="C11" i="117"/>
  <c r="D19" i="117"/>
  <c r="C19" i="117"/>
  <c r="R14" i="111"/>
  <c r="U14" i="111"/>
  <c r="P14" i="111"/>
  <c r="K14" i="111"/>
  <c r="V14" i="111"/>
  <c r="O14" i="111"/>
  <c r="N14" i="111"/>
  <c r="Q14" i="111"/>
  <c r="H14" i="111"/>
  <c r="G14" i="111"/>
  <c r="L14" i="111"/>
  <c r="J14" i="111"/>
  <c r="M14" i="111"/>
  <c r="S14" i="111"/>
  <c r="T14" i="111"/>
  <c r="I14" i="111"/>
  <c r="S11" i="11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J16" i="108"/>
  <c r="I16" i="108"/>
  <c r="G16" i="108"/>
  <c r="T16" i="108"/>
  <c r="V16" i="108"/>
  <c r="U16" i="108"/>
  <c r="S16" i="108"/>
  <c r="P16" i="108"/>
  <c r="R16" i="108"/>
  <c r="Q16" i="108"/>
  <c r="O16" i="108"/>
  <c r="L16" i="108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G5" i="11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G5" i="108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T10" i="108"/>
  <c r="P10" i="108"/>
  <c r="L10" i="108"/>
  <c r="H10" i="108"/>
  <c r="U10" i="108"/>
  <c r="Q10" i="108"/>
  <c r="M10" i="108"/>
  <c r="I10" i="108"/>
  <c r="S10" i="108"/>
  <c r="K10" i="108"/>
  <c r="R10" i="108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I21" i="108"/>
  <c r="P21" i="108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G5" i="105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G5" i="102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G5" i="99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T20" i="99"/>
  <c r="P20" i="99"/>
  <c r="L20" i="99"/>
  <c r="H20" i="99"/>
  <c r="S20" i="99"/>
  <c r="N20" i="99"/>
  <c r="I20" i="99"/>
  <c r="R20" i="99"/>
  <c r="M20" i="99"/>
  <c r="G20" i="99"/>
  <c r="V20" i="99"/>
  <c r="Q20" i="99"/>
  <c r="K20" i="99"/>
  <c r="U20" i="99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R10" i="99"/>
  <c r="N10" i="99"/>
  <c r="J10" i="99"/>
  <c r="U10" i="99"/>
  <c r="Q10" i="99"/>
  <c r="M10" i="99"/>
  <c r="I10" i="99"/>
  <c r="T10" i="99"/>
  <c r="P10" i="99"/>
  <c r="L10" i="99"/>
  <c r="H10" i="99"/>
  <c r="S10" i="99"/>
  <c r="G10" i="99"/>
  <c r="O10" i="99"/>
  <c r="K10" i="99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G5" i="96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S16" i="96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O10" i="96"/>
  <c r="K10" i="96"/>
  <c r="G10" i="96"/>
  <c r="V10" i="96"/>
  <c r="R10" i="96"/>
  <c r="N10" i="96"/>
  <c r="J10" i="96"/>
  <c r="T10" i="96"/>
  <c r="P10" i="96"/>
  <c r="L10" i="96"/>
  <c r="H10" i="96"/>
  <c r="U10" i="96"/>
  <c r="Q10" i="96"/>
  <c r="M10" i="96"/>
  <c r="I10" i="96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H19" i="93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G5" i="93"/>
  <c r="V10" i="93"/>
  <c r="R10" i="93"/>
  <c r="N10" i="93"/>
  <c r="J10" i="93"/>
  <c r="J12" i="93" s="1"/>
  <c r="T10" i="93"/>
  <c r="P10" i="93"/>
  <c r="P12" i="93" s="1"/>
  <c r="L10" i="93"/>
  <c r="O10" i="93"/>
  <c r="O12" i="93" s="1"/>
  <c r="H10" i="93"/>
  <c r="H12" i="93" s="1"/>
  <c r="K10" i="93"/>
  <c r="U10" i="93"/>
  <c r="M10" i="93"/>
  <c r="G10" i="93"/>
  <c r="S10" i="93"/>
  <c r="S12" i="93" s="1"/>
  <c r="Q10" i="93"/>
  <c r="Q12" i="93" s="1"/>
  <c r="I10" i="93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G5" i="90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G5" i="87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U29" i="84"/>
  <c r="V29" i="84"/>
  <c r="S29" i="84"/>
  <c r="M29" i="84"/>
  <c r="N29" i="84"/>
  <c r="K29" i="84"/>
  <c r="L29" i="84"/>
  <c r="Q29" i="84"/>
  <c r="R29" i="84"/>
  <c r="O29" i="84"/>
  <c r="P29" i="84"/>
  <c r="I29" i="84"/>
  <c r="J29" i="84"/>
  <c r="G29" i="84"/>
  <c r="H29" i="84"/>
  <c r="U10" i="87"/>
  <c r="U14" i="87" s="1"/>
  <c r="Q10" i="87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K20" i="87"/>
  <c r="Q20" i="87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O25" i="87"/>
  <c r="K25" i="87"/>
  <c r="G25" i="87"/>
  <c r="V25" i="87"/>
  <c r="Q25" i="87"/>
  <c r="L25" i="87"/>
  <c r="T25" i="87"/>
  <c r="N25" i="87"/>
  <c r="I25" i="87"/>
  <c r="U25" i="87"/>
  <c r="J25" i="87"/>
  <c r="R25" i="87"/>
  <c r="H25" i="87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J10" i="81"/>
  <c r="N10" i="81"/>
  <c r="R10" i="81"/>
  <c r="V10" i="81"/>
  <c r="H10" i="81"/>
  <c r="L10" i="81"/>
  <c r="P10" i="81"/>
  <c r="T10" i="81"/>
  <c r="M10" i="81"/>
  <c r="O10" i="81"/>
  <c r="G10" i="8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G5" i="8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E20" i="137"/>
  <c r="E11" i="137"/>
  <c r="E12" i="137"/>
  <c r="E22" i="137"/>
  <c r="E16" i="137"/>
  <c r="E24" i="137"/>
  <c r="E18" i="137"/>
  <c r="E9" i="137"/>
  <c r="E10" i="137"/>
  <c r="E21" i="137"/>
  <c r="E23" i="137"/>
  <c r="E25" i="137"/>
  <c r="E14" i="137"/>
  <c r="E19" i="137"/>
  <c r="E6" i="135"/>
  <c r="E14" i="135"/>
  <c r="E13" i="135"/>
  <c r="E8" i="135"/>
  <c r="E16" i="135"/>
  <c r="E15" i="135"/>
  <c r="E18" i="135"/>
  <c r="E17" i="135"/>
  <c r="E4" i="135"/>
  <c r="E12" i="135"/>
  <c r="E11" i="135"/>
  <c r="E7" i="135"/>
  <c r="E9" i="135"/>
  <c r="E22" i="135"/>
  <c r="E5" i="133"/>
  <c r="E8" i="133"/>
  <c r="E22" i="133"/>
  <c r="E21" i="133"/>
  <c r="E24" i="133"/>
  <c r="E23" i="133"/>
  <c r="E26" i="133"/>
  <c r="E25" i="133"/>
  <c r="E9" i="133"/>
  <c r="E20" i="133"/>
  <c r="E19" i="133"/>
  <c r="E5" i="131"/>
  <c r="E22" i="131"/>
  <c r="E24" i="131"/>
  <c r="E9" i="131"/>
  <c r="E26" i="131"/>
  <c r="E20" i="131"/>
  <c r="E6" i="131"/>
  <c r="E21" i="131"/>
  <c r="E8" i="131"/>
  <c r="E23" i="131"/>
  <c r="E10" i="131"/>
  <c r="E25" i="131"/>
  <c r="E4" i="131"/>
  <c r="E19" i="131"/>
  <c r="E5" i="129"/>
  <c r="E7" i="127"/>
  <c r="E15" i="127"/>
  <c r="E9" i="127"/>
  <c r="E16" i="127"/>
  <c r="E10" i="127"/>
  <c r="E17" i="127"/>
  <c r="E11" i="127"/>
  <c r="E21" i="127"/>
  <c r="E5" i="127"/>
  <c r="E23" i="127"/>
  <c r="E6" i="127"/>
  <c r="E13" i="127"/>
  <c r="E25" i="127"/>
  <c r="E19" i="127"/>
  <c r="E5" i="125"/>
  <c r="E14" i="125"/>
  <c r="E13" i="125"/>
  <c r="E7" i="125"/>
  <c r="E16" i="125"/>
  <c r="E15" i="125"/>
  <c r="E4" i="125"/>
  <c r="E18" i="125"/>
  <c r="E17" i="125"/>
  <c r="E12" i="125"/>
  <c r="E22" i="123"/>
  <c r="E6" i="123"/>
  <c r="E14" i="123"/>
  <c r="E13" i="123"/>
  <c r="E8" i="123"/>
  <c r="E16" i="123"/>
  <c r="E15" i="123"/>
  <c r="E10" i="123"/>
  <c r="E18" i="123"/>
  <c r="E17" i="123"/>
  <c r="E4" i="123"/>
  <c r="E12" i="123"/>
  <c r="E11" i="123"/>
  <c r="E21" i="123"/>
  <c r="E5" i="123"/>
  <c r="E7" i="123"/>
  <c r="E24" i="123"/>
  <c r="E23" i="123"/>
  <c r="E9" i="123"/>
  <c r="E26" i="123"/>
  <c r="E25" i="123"/>
  <c r="E20" i="123"/>
  <c r="E19" i="123"/>
  <c r="E13" i="121"/>
  <c r="E15" i="121"/>
  <c r="E17" i="121"/>
  <c r="E21" i="121"/>
  <c r="E23" i="121"/>
  <c r="E25" i="121"/>
  <c r="E19" i="121"/>
  <c r="E6" i="117"/>
  <c r="E12" i="119"/>
  <c r="E13" i="119"/>
  <c r="E5" i="119"/>
  <c r="E14" i="119"/>
  <c r="E15" i="119"/>
  <c r="E7" i="119"/>
  <c r="E16" i="119"/>
  <c r="E17" i="119"/>
  <c r="E6" i="119"/>
  <c r="E26" i="119"/>
  <c r="E4" i="117"/>
  <c r="E18" i="117"/>
  <c r="E13" i="117"/>
  <c r="E20" i="117"/>
  <c r="E15" i="117"/>
  <c r="E3" i="117"/>
  <c r="E22" i="117"/>
  <c r="E17" i="117"/>
  <c r="E5" i="117"/>
  <c r="E16" i="117"/>
  <c r="E11" i="117"/>
  <c r="E10" i="119"/>
  <c r="E10" i="117"/>
  <c r="E26" i="117"/>
  <c r="E21" i="117"/>
  <c r="E12" i="117"/>
  <c r="E7" i="117"/>
  <c r="E23" i="117"/>
  <c r="E14" i="117"/>
  <c r="E9" i="117"/>
  <c r="E25" i="117"/>
  <c r="E8" i="117"/>
  <c r="E24" i="117"/>
  <c r="E19" i="117"/>
  <c r="F19" i="137" l="1"/>
  <c r="Q19" i="137"/>
  <c r="Q14" i="137"/>
  <c r="F14" i="137"/>
  <c r="F25" i="137"/>
  <c r="Q25" i="137"/>
  <c r="F23" i="137"/>
  <c r="Q23" i="137"/>
  <c r="F21" i="137"/>
  <c r="Q21" i="137"/>
  <c r="F10" i="137"/>
  <c r="Q10" i="137"/>
  <c r="F9" i="137"/>
  <c r="Q9" i="137"/>
  <c r="Q18" i="137"/>
  <c r="F18" i="137"/>
  <c r="Q24" i="137"/>
  <c r="F24" i="137"/>
  <c r="Q16" i="137"/>
  <c r="F16" i="137"/>
  <c r="Q22" i="137"/>
  <c r="F22" i="137"/>
  <c r="Q12" i="137"/>
  <c r="F12" i="137"/>
  <c r="F11" i="137"/>
  <c r="Q11" i="137"/>
  <c r="Q20" i="137"/>
  <c r="F20" i="137"/>
  <c r="F22" i="135"/>
  <c r="Q22" i="135"/>
  <c r="F9" i="135"/>
  <c r="Q9" i="135"/>
  <c r="F7" i="135"/>
  <c r="Q7" i="135"/>
  <c r="F11" i="135"/>
  <c r="Q11" i="135"/>
  <c r="F12" i="135"/>
  <c r="Q12" i="135"/>
  <c r="Q4" i="135"/>
  <c r="F4" i="135"/>
  <c r="F17" i="135"/>
  <c r="Q17" i="135"/>
  <c r="F18" i="135"/>
  <c r="Q18" i="135"/>
  <c r="F15" i="135"/>
  <c r="Q15" i="135"/>
  <c r="F16" i="135"/>
  <c r="Q16" i="135"/>
  <c r="Q8" i="135"/>
  <c r="F8" i="135"/>
  <c r="F13" i="135"/>
  <c r="Q13" i="135"/>
  <c r="F14" i="135"/>
  <c r="Q14" i="135"/>
  <c r="Q6" i="135"/>
  <c r="F6" i="135"/>
  <c r="F19" i="133"/>
  <c r="Q19" i="133"/>
  <c r="F20" i="133"/>
  <c r="Q20" i="133"/>
  <c r="Q9" i="133"/>
  <c r="F9" i="133"/>
  <c r="F25" i="133"/>
  <c r="Q25" i="133"/>
  <c r="F26" i="133"/>
  <c r="Q26" i="133"/>
  <c r="F23" i="133"/>
  <c r="Q23" i="133"/>
  <c r="F24" i="133"/>
  <c r="Q24" i="133"/>
  <c r="F21" i="133"/>
  <c r="Q21" i="133"/>
  <c r="F22" i="133"/>
  <c r="Q22" i="133"/>
  <c r="Q8" i="133"/>
  <c r="F8" i="133"/>
  <c r="Q5" i="133"/>
  <c r="F5" i="133"/>
  <c r="F19" i="131"/>
  <c r="Q19" i="131"/>
  <c r="F4" i="131"/>
  <c r="Q4" i="131"/>
  <c r="F25" i="131"/>
  <c r="Q25" i="131"/>
  <c r="F10" i="131"/>
  <c r="Q10" i="131"/>
  <c r="F23" i="131"/>
  <c r="Q23" i="131"/>
  <c r="Q8" i="131"/>
  <c r="F8" i="131"/>
  <c r="F21" i="131"/>
  <c r="Q21" i="131"/>
  <c r="Q6" i="131"/>
  <c r="F6" i="131"/>
  <c r="Q20" i="131"/>
  <c r="F20" i="131"/>
  <c r="Q26" i="131"/>
  <c r="F26" i="131"/>
  <c r="Q9" i="131"/>
  <c r="F9" i="131"/>
  <c r="Q24" i="131"/>
  <c r="F24" i="131"/>
  <c r="Q22" i="131"/>
  <c r="F22" i="131"/>
  <c r="Q5" i="131"/>
  <c r="F5" i="131"/>
  <c r="F5" i="129"/>
  <c r="Q5" i="129"/>
  <c r="F19" i="127"/>
  <c r="Q19" i="127"/>
  <c r="F25" i="127"/>
  <c r="Q25" i="127"/>
  <c r="F13" i="127"/>
  <c r="Q13" i="127"/>
  <c r="Q6" i="127"/>
  <c r="F6" i="127"/>
  <c r="F23" i="127"/>
  <c r="Q23" i="127"/>
  <c r="F5" i="127"/>
  <c r="Q5" i="127"/>
  <c r="F21" i="127"/>
  <c r="Q21" i="127"/>
  <c r="Q11" i="127"/>
  <c r="F11" i="127"/>
  <c r="F17" i="127"/>
  <c r="Q17" i="127"/>
  <c r="Q10" i="127"/>
  <c r="F10" i="127"/>
  <c r="Q16" i="127"/>
  <c r="F16" i="127"/>
  <c r="Q9" i="127"/>
  <c r="F9" i="127"/>
  <c r="Q15" i="127"/>
  <c r="F15" i="127"/>
  <c r="Q7" i="127"/>
  <c r="F7" i="127"/>
  <c r="F12" i="125"/>
  <c r="Q12" i="125"/>
  <c r="F17" i="125"/>
  <c r="Q17" i="125"/>
  <c r="F18" i="125"/>
  <c r="Q18" i="125"/>
  <c r="F4" i="125"/>
  <c r="Q4" i="125"/>
  <c r="F15" i="125"/>
  <c r="Q15" i="125"/>
  <c r="F16" i="125"/>
  <c r="Q16" i="125"/>
  <c r="F7" i="125"/>
  <c r="Q7" i="125"/>
  <c r="F13" i="125"/>
  <c r="Q13" i="125"/>
  <c r="F14" i="125"/>
  <c r="Q14" i="125"/>
  <c r="F5" i="125"/>
  <c r="Q5" i="125"/>
  <c r="F19" i="123"/>
  <c r="Q19" i="123"/>
  <c r="F20" i="123"/>
  <c r="Q20" i="123"/>
  <c r="F25" i="123"/>
  <c r="Q25" i="123"/>
  <c r="F26" i="123"/>
  <c r="Q26" i="123"/>
  <c r="F9" i="123"/>
  <c r="Q9" i="123"/>
  <c r="F23" i="123"/>
  <c r="Q23" i="123"/>
  <c r="F24" i="123"/>
  <c r="Q24" i="123"/>
  <c r="F7" i="123"/>
  <c r="Q7" i="123"/>
  <c r="F5" i="123"/>
  <c r="Q5" i="123"/>
  <c r="F21" i="123"/>
  <c r="Q21" i="123"/>
  <c r="F11" i="123"/>
  <c r="Q11" i="123"/>
  <c r="F12" i="123"/>
  <c r="Q12" i="123"/>
  <c r="F4" i="123"/>
  <c r="Q4" i="123"/>
  <c r="F17" i="123"/>
  <c r="Q17" i="123"/>
  <c r="F18" i="123"/>
  <c r="Q18" i="123"/>
  <c r="F10" i="123"/>
  <c r="Q10" i="123"/>
  <c r="F15" i="123"/>
  <c r="Q15" i="123"/>
  <c r="F16" i="123"/>
  <c r="Q16" i="123"/>
  <c r="F8" i="123"/>
  <c r="Q8" i="123"/>
  <c r="F13" i="123"/>
  <c r="Q13" i="123"/>
  <c r="F14" i="123"/>
  <c r="Q14" i="123"/>
  <c r="F6" i="123"/>
  <c r="Q6" i="123"/>
  <c r="F22" i="123"/>
  <c r="Q22" i="123"/>
  <c r="N29" i="87"/>
  <c r="S29" i="87"/>
  <c r="I32" i="84"/>
  <c r="M32" i="84"/>
  <c r="T32" i="84"/>
  <c r="F19" i="121"/>
  <c r="Q19" i="121"/>
  <c r="F25" i="121"/>
  <c r="Q25" i="121"/>
  <c r="F23" i="121"/>
  <c r="Q23" i="121"/>
  <c r="F21" i="121"/>
  <c r="Q21" i="121"/>
  <c r="F17" i="121"/>
  <c r="Q17" i="121"/>
  <c r="F15" i="121"/>
  <c r="Q15" i="121"/>
  <c r="F13" i="121"/>
  <c r="Q13" i="121"/>
  <c r="Q10" i="119"/>
  <c r="F10" i="119"/>
  <c r="F26" i="119"/>
  <c r="Q26" i="119"/>
  <c r="F6" i="119"/>
  <c r="Q6" i="119"/>
  <c r="F17" i="119"/>
  <c r="Q17" i="119"/>
  <c r="F16" i="119"/>
  <c r="Q16" i="119"/>
  <c r="Q7" i="119"/>
  <c r="F7" i="119"/>
  <c r="F15" i="119"/>
  <c r="Q15" i="119"/>
  <c r="F14" i="119"/>
  <c r="Q14" i="119"/>
  <c r="Q5" i="119"/>
  <c r="F5" i="119"/>
  <c r="F13" i="119"/>
  <c r="Q13" i="119"/>
  <c r="F12" i="119"/>
  <c r="Q12" i="119"/>
  <c r="G29" i="87"/>
  <c r="P32" i="84"/>
  <c r="T21" i="93"/>
  <c r="F16" i="117"/>
  <c r="Q16" i="117"/>
  <c r="F5" i="117"/>
  <c r="Q5" i="117"/>
  <c r="F17" i="117"/>
  <c r="Q17" i="117"/>
  <c r="F20" i="117"/>
  <c r="Q20" i="117"/>
  <c r="U29" i="87"/>
  <c r="L29" i="87"/>
  <c r="K23" i="87"/>
  <c r="G32" i="84"/>
  <c r="V32" i="84"/>
  <c r="F19" i="117"/>
  <c r="Q19" i="117"/>
  <c r="F24" i="117"/>
  <c r="Q24" i="117"/>
  <c r="F8" i="117"/>
  <c r="Q8" i="117"/>
  <c r="F25" i="117"/>
  <c r="Q25" i="117"/>
  <c r="F9" i="117"/>
  <c r="Q9" i="117"/>
  <c r="F14" i="117"/>
  <c r="Q14" i="117"/>
  <c r="F23" i="117"/>
  <c r="Q23" i="117"/>
  <c r="F7" i="117"/>
  <c r="Q7" i="117"/>
  <c r="F12" i="117"/>
  <c r="Q12" i="117"/>
  <c r="F21" i="117"/>
  <c r="Q21" i="117"/>
  <c r="F26" i="117"/>
  <c r="Q26" i="117"/>
  <c r="F10" i="117"/>
  <c r="Q10" i="117"/>
  <c r="F11" i="117"/>
  <c r="Q11" i="117"/>
  <c r="F22" i="117"/>
  <c r="Q22" i="117"/>
  <c r="F15" i="117"/>
  <c r="Q15" i="117"/>
  <c r="F18" i="117"/>
  <c r="Q18" i="117"/>
  <c r="H29" i="87"/>
  <c r="I29" i="87"/>
  <c r="S23" i="87"/>
  <c r="N32" i="84"/>
  <c r="F13" i="117"/>
  <c r="Q13" i="117"/>
  <c r="F4" i="117"/>
  <c r="Q4" i="117"/>
  <c r="T14" i="99"/>
  <c r="V14" i="96"/>
  <c r="S14" i="96"/>
  <c r="G14" i="99"/>
  <c r="Q14" i="87"/>
  <c r="I14" i="96"/>
  <c r="H14" i="96"/>
  <c r="J14" i="96"/>
  <c r="S14" i="99"/>
  <c r="U14" i="99"/>
  <c r="V14" i="99"/>
  <c r="G12" i="81"/>
  <c r="K17" i="93"/>
  <c r="G21" i="93"/>
  <c r="U14" i="96"/>
  <c r="T14" i="96"/>
  <c r="S19" i="96"/>
  <c r="P14" i="99"/>
  <c r="Q14" i="99"/>
  <c r="R14" i="99"/>
  <c r="U24" i="99"/>
  <c r="G24" i="99"/>
  <c r="N24" i="99"/>
  <c r="P24" i="99"/>
  <c r="L19" i="105"/>
  <c r="R19" i="105"/>
  <c r="Q19" i="105"/>
  <c r="L25" i="108"/>
  <c r="R14" i="108"/>
  <c r="M14" i="108"/>
  <c r="L14" i="108"/>
  <c r="K15" i="111"/>
  <c r="L15" i="111"/>
  <c r="M15" i="111"/>
  <c r="K14" i="99"/>
  <c r="P25" i="108"/>
  <c r="V15" i="111"/>
  <c r="H15" i="111"/>
  <c r="T15" i="111"/>
  <c r="U15" i="111"/>
  <c r="J16" i="102"/>
  <c r="P16" i="102"/>
  <c r="G16" i="102"/>
  <c r="I16" i="102"/>
  <c r="P22" i="102"/>
  <c r="O22" i="102"/>
  <c r="Q22" i="102"/>
  <c r="R22" i="102"/>
  <c r="O19" i="105"/>
  <c r="S19" i="105"/>
  <c r="N19" i="105"/>
  <c r="M19" i="105"/>
  <c r="L13" i="105"/>
  <c r="M13" i="105"/>
  <c r="P13" i="105"/>
  <c r="V13" i="105"/>
  <c r="G14" i="108"/>
  <c r="N15" i="111"/>
  <c r="G15" i="111"/>
  <c r="S15" i="111"/>
  <c r="I15" i="111"/>
  <c r="I25" i="111"/>
  <c r="S25" i="111"/>
  <c r="T25" i="111"/>
  <c r="J25" i="111"/>
  <c r="N16" i="102"/>
  <c r="R16" i="102"/>
  <c r="K16" i="102"/>
  <c r="M16" i="102"/>
  <c r="H22" i="102"/>
  <c r="S22" i="102"/>
  <c r="U22" i="102"/>
  <c r="V22" i="102"/>
  <c r="H19" i="105"/>
  <c r="S13" i="105"/>
  <c r="I13" i="105"/>
  <c r="J13" i="105"/>
  <c r="Q13" i="105"/>
  <c r="J15" i="111"/>
  <c r="L19" i="108"/>
  <c r="P19" i="108"/>
  <c r="T19" i="108"/>
  <c r="H19" i="108"/>
  <c r="G25" i="111"/>
  <c r="H25" i="111"/>
  <c r="M25" i="111"/>
  <c r="N25" i="111"/>
  <c r="T24" i="99"/>
  <c r="V16" i="102"/>
  <c r="L16" i="102"/>
  <c r="O16" i="102"/>
  <c r="Q16" i="102"/>
  <c r="T22" i="102"/>
  <c r="G22" i="102"/>
  <c r="I22" i="102"/>
  <c r="J22" i="102"/>
  <c r="P19" i="105"/>
  <c r="T19" i="105"/>
  <c r="V19" i="105"/>
  <c r="U19" i="105"/>
  <c r="H13" i="105"/>
  <c r="O13" i="105"/>
  <c r="N13" i="105"/>
  <c r="U13" i="105"/>
  <c r="G25" i="108"/>
  <c r="Q14" i="108"/>
  <c r="P15" i="111"/>
  <c r="R15" i="111"/>
  <c r="O15" i="111"/>
  <c r="Q15" i="111"/>
  <c r="G19" i="108"/>
  <c r="G19" i="111"/>
  <c r="K25" i="111"/>
  <c r="L25" i="111"/>
  <c r="Q25" i="111"/>
  <c r="R25" i="111"/>
  <c r="H16" i="102"/>
  <c r="T16" i="102"/>
  <c r="S16" i="102"/>
  <c r="U16" i="102"/>
  <c r="L22" i="102"/>
  <c r="K22" i="102"/>
  <c r="M22" i="102"/>
  <c r="N22" i="102"/>
  <c r="G19" i="105"/>
  <c r="K19" i="105"/>
  <c r="J19" i="105"/>
  <c r="I19" i="105"/>
  <c r="G13" i="105"/>
  <c r="T13" i="105"/>
  <c r="K13" i="105"/>
  <c r="R13" i="105"/>
  <c r="O25" i="111"/>
  <c r="P25" i="111"/>
  <c r="U25" i="111"/>
  <c r="V25" i="111"/>
  <c r="G17" i="93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O33" i="111"/>
  <c r="P33" i="111"/>
  <c r="Q33" i="111"/>
  <c r="R33" i="111"/>
  <c r="O19" i="111"/>
  <c r="I19" i="111"/>
  <c r="J19" i="111"/>
  <c r="H19" i="111"/>
  <c r="S19" i="111"/>
  <c r="G33" i="111"/>
  <c r="H33" i="111"/>
  <c r="I33" i="111"/>
  <c r="J33" i="111"/>
  <c r="Q19" i="111"/>
  <c r="P19" i="111"/>
  <c r="K33" i="111"/>
  <c r="L33" i="111"/>
  <c r="K5" i="111" s="1"/>
  <c r="M33" i="111"/>
  <c r="N33" i="111"/>
  <c r="K19" i="111"/>
  <c r="U19" i="111"/>
  <c r="V19" i="111"/>
  <c r="T19" i="111"/>
  <c r="T33" i="108"/>
  <c r="S33" i="108"/>
  <c r="U33" i="108"/>
  <c r="V33" i="108"/>
  <c r="L33" i="108"/>
  <c r="K5" i="108" s="1"/>
  <c r="G33" i="108"/>
  <c r="I33" i="108"/>
  <c r="J33" i="108"/>
  <c r="H33" i="108"/>
  <c r="K33" i="108"/>
  <c r="M33" i="108"/>
  <c r="N33" i="108"/>
  <c r="P33" i="108"/>
  <c r="O33" i="108"/>
  <c r="Q33" i="108"/>
  <c r="R33" i="108"/>
  <c r="O30" i="102"/>
  <c r="P30" i="102"/>
  <c r="Q30" i="102"/>
  <c r="R30" i="102"/>
  <c r="K30" i="102"/>
  <c r="L30" i="102"/>
  <c r="K5" i="102" s="1"/>
  <c r="M30" i="102"/>
  <c r="N30" i="102"/>
  <c r="U18" i="90"/>
  <c r="V23" i="87"/>
  <c r="T23" i="87"/>
  <c r="J27" i="96"/>
  <c r="G30" i="102"/>
  <c r="H30" i="102"/>
  <c r="I30" i="102"/>
  <c r="J30" i="102"/>
  <c r="L32" i="84"/>
  <c r="I12" i="93"/>
  <c r="M12" i="93"/>
  <c r="S30" i="102"/>
  <c r="T30" i="102"/>
  <c r="U30" i="102"/>
  <c r="V30" i="102"/>
  <c r="V32" i="99"/>
  <c r="I32" i="99"/>
  <c r="S18" i="99"/>
  <c r="T18" i="99"/>
  <c r="P32" i="99"/>
  <c r="Q18" i="99"/>
  <c r="N12" i="93"/>
  <c r="G32" i="99"/>
  <c r="N32" i="99"/>
  <c r="U32" i="99"/>
  <c r="T32" i="99"/>
  <c r="H18" i="99"/>
  <c r="K18" i="99"/>
  <c r="U18" i="99"/>
  <c r="V18" i="99"/>
  <c r="R12" i="93"/>
  <c r="K32" i="99"/>
  <c r="M32" i="99"/>
  <c r="S32" i="99"/>
  <c r="H32" i="99"/>
  <c r="L18" i="99"/>
  <c r="I18" i="99"/>
  <c r="J18" i="99"/>
  <c r="O32" i="99"/>
  <c r="R18" i="99"/>
  <c r="N21" i="93"/>
  <c r="I21" i="93"/>
  <c r="U21" i="93"/>
  <c r="Q21" i="93"/>
  <c r="Q32" i="99"/>
  <c r="R32" i="99"/>
  <c r="J32" i="99"/>
  <c r="L32" i="99"/>
  <c r="K5" i="99" s="1"/>
  <c r="O18" i="99"/>
  <c r="P18" i="99"/>
  <c r="M18" i="99"/>
  <c r="N18" i="99"/>
  <c r="V27" i="96"/>
  <c r="O27" i="96"/>
  <c r="H27" i="96"/>
  <c r="I27" i="96"/>
  <c r="S27" i="96"/>
  <c r="N27" i="96"/>
  <c r="T29" i="87"/>
  <c r="R32" i="84"/>
  <c r="K27" i="96"/>
  <c r="T27" i="96"/>
  <c r="U27" i="96"/>
  <c r="J21" i="93"/>
  <c r="V21" i="93"/>
  <c r="R21" i="93"/>
  <c r="T37" i="87"/>
  <c r="L27" i="96"/>
  <c r="K5" i="96" s="1"/>
  <c r="M27" i="96"/>
  <c r="M21" i="93"/>
  <c r="P21" i="93"/>
  <c r="L21" i="93"/>
  <c r="O32" i="84"/>
  <c r="L12" i="93"/>
  <c r="G27" i="96"/>
  <c r="R27" i="96"/>
  <c r="P27" i="96"/>
  <c r="Q27" i="96"/>
  <c r="H21" i="93"/>
  <c r="S21" i="93"/>
  <c r="O21" i="93"/>
  <c r="K21" i="93"/>
  <c r="G29" i="93"/>
  <c r="U29" i="93"/>
  <c r="Q29" i="93"/>
  <c r="L29" i="93"/>
  <c r="K5" i="93" s="1"/>
  <c r="N29" i="93"/>
  <c r="T12" i="93"/>
  <c r="V12" i="93"/>
  <c r="K29" i="93"/>
  <c r="R29" i="93"/>
  <c r="V37" i="87"/>
  <c r="T21" i="84"/>
  <c r="O29" i="93"/>
  <c r="S29" i="93"/>
  <c r="T29" i="93"/>
  <c r="V29" i="93"/>
  <c r="U12" i="93"/>
  <c r="P29" i="93"/>
  <c r="L37" i="87"/>
  <c r="K5" i="87" s="1"/>
  <c r="M29" i="93"/>
  <c r="I29" i="93"/>
  <c r="H29" i="93"/>
  <c r="J29" i="93"/>
  <c r="K12" i="93"/>
  <c r="O18" i="90"/>
  <c r="S18" i="90"/>
  <c r="Q18" i="90"/>
  <c r="K26" i="90"/>
  <c r="U26" i="90"/>
  <c r="L26" i="90"/>
  <c r="K5" i="90" s="1"/>
  <c r="N26" i="90"/>
  <c r="K13" i="90"/>
  <c r="J13" i="90"/>
  <c r="G13" i="90"/>
  <c r="P13" i="90"/>
  <c r="R37" i="87"/>
  <c r="R29" i="87"/>
  <c r="I18" i="90"/>
  <c r="I26" i="90"/>
  <c r="P26" i="90"/>
  <c r="R26" i="90"/>
  <c r="O26" i="90"/>
  <c r="S13" i="90"/>
  <c r="N13" i="90"/>
  <c r="O13" i="90"/>
  <c r="T13" i="90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M26" i="90"/>
  <c r="T26" i="90"/>
  <c r="V26" i="90"/>
  <c r="S26" i="90"/>
  <c r="M13" i="90"/>
  <c r="R13" i="90"/>
  <c r="H13" i="90"/>
  <c r="I13" i="90"/>
  <c r="M29" i="87"/>
  <c r="M23" i="87"/>
  <c r="O23" i="87"/>
  <c r="N14" i="87"/>
  <c r="T14" i="87"/>
  <c r="Q32" i="84"/>
  <c r="Q18" i="87"/>
  <c r="K18" i="90"/>
  <c r="Q26" i="90"/>
  <c r="H26" i="90"/>
  <c r="J26" i="90"/>
  <c r="G26" i="90"/>
  <c r="Q13" i="90"/>
  <c r="V13" i="90"/>
  <c r="L13" i="90"/>
  <c r="U13" i="90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I23" i="87"/>
  <c r="J14" i="87"/>
  <c r="K32" i="84"/>
  <c r="J18" i="87"/>
  <c r="O18" i="87"/>
  <c r="L21" i="84"/>
  <c r="G21" i="84"/>
  <c r="H21" i="84"/>
  <c r="V21" i="84"/>
  <c r="P27" i="84"/>
  <c r="H27" i="84"/>
  <c r="S27" i="84"/>
  <c r="K27" i="84"/>
  <c r="J37" i="87"/>
  <c r="O37" i="87"/>
  <c r="K37" i="87"/>
  <c r="M37" i="87"/>
  <c r="K29" i="87"/>
  <c r="V18" i="87"/>
  <c r="M21" i="84"/>
  <c r="K21" i="84"/>
  <c r="I21" i="84"/>
  <c r="U21" i="84"/>
  <c r="R27" i="84"/>
  <c r="J27" i="84"/>
  <c r="U27" i="84"/>
  <c r="M27" i="84"/>
  <c r="O21" i="84"/>
  <c r="H37" i="87"/>
  <c r="P37" i="87"/>
  <c r="Q37" i="87"/>
  <c r="Q29" i="87"/>
  <c r="O29" i="87"/>
  <c r="J23" i="87"/>
  <c r="H23" i="87"/>
  <c r="H14" i="87"/>
  <c r="H32" i="84"/>
  <c r="S32" i="84"/>
  <c r="R18" i="87"/>
  <c r="U18" i="87"/>
  <c r="P21" i="84"/>
  <c r="Q21" i="84"/>
  <c r="S21" i="84"/>
  <c r="Q27" i="84"/>
  <c r="I27" i="84"/>
  <c r="L27" i="84"/>
  <c r="G14" i="84"/>
  <c r="N14" i="84"/>
  <c r="L14" i="84"/>
  <c r="L13" i="80"/>
  <c r="O13" i="80"/>
  <c r="Q13" i="80"/>
  <c r="I40" i="84"/>
  <c r="J40" i="84"/>
  <c r="G40" i="84"/>
  <c r="H40" i="84"/>
  <c r="I14" i="84"/>
  <c r="K14" i="84"/>
  <c r="J14" i="84"/>
  <c r="H14" i="84"/>
  <c r="U40" i="84"/>
  <c r="N40" i="84"/>
  <c r="K40" i="84"/>
  <c r="L40" i="84"/>
  <c r="K5" i="84" s="1"/>
  <c r="S14" i="84"/>
  <c r="M40" i="84"/>
  <c r="R40" i="84"/>
  <c r="O40" i="84"/>
  <c r="P40" i="84"/>
  <c r="O14" i="84"/>
  <c r="M14" i="84"/>
  <c r="R14" i="84"/>
  <c r="P14" i="84"/>
  <c r="Q40" i="84"/>
  <c r="V40" i="84"/>
  <c r="S40" i="84"/>
  <c r="T40" i="84"/>
  <c r="Q14" i="84"/>
  <c r="U14" i="84"/>
  <c r="V14" i="84"/>
  <c r="T14" i="84"/>
  <c r="D14" i="80"/>
  <c r="E14" i="80"/>
  <c r="E11" i="80"/>
  <c r="R12" i="80"/>
  <c r="D10" i="80"/>
  <c r="G20" i="81"/>
  <c r="N20" i="81"/>
  <c r="Q12" i="81"/>
  <c r="R20" i="81"/>
  <c r="I20" i="81"/>
  <c r="P20" i="81"/>
  <c r="O20" i="81"/>
  <c r="K12" i="81"/>
  <c r="O12" i="81"/>
  <c r="L12" i="81"/>
  <c r="N12" i="81"/>
  <c r="K20" i="81"/>
  <c r="M12" i="81"/>
  <c r="J12" i="81"/>
  <c r="Q20" i="81"/>
  <c r="S20" i="81"/>
  <c r="T20" i="81"/>
  <c r="H20" i="81"/>
  <c r="U12" i="81"/>
  <c r="I12" i="81"/>
  <c r="T12" i="81"/>
  <c r="V12" i="81"/>
  <c r="V20" i="81"/>
  <c r="H12" i="81"/>
  <c r="M20" i="81"/>
  <c r="J20" i="81"/>
  <c r="L20" i="81"/>
  <c r="K5" i="81" s="1"/>
  <c r="U20" i="81"/>
  <c r="S12" i="81"/>
  <c r="P12" i="81"/>
  <c r="R12" i="81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E26" i="137"/>
  <c r="E5" i="137"/>
  <c r="E17" i="137"/>
  <c r="E8" i="137"/>
  <c r="E4" i="137"/>
  <c r="E13" i="137"/>
  <c r="E7" i="137"/>
  <c r="E3" i="137"/>
  <c r="E15" i="137"/>
  <c r="E6" i="137"/>
  <c r="E19" i="135"/>
  <c r="E23" i="135"/>
  <c r="E20" i="135"/>
  <c r="E24" i="135"/>
  <c r="E5" i="135"/>
  <c r="E25" i="135"/>
  <c r="E21" i="135"/>
  <c r="E10" i="135"/>
  <c r="E26" i="135"/>
  <c r="E3" i="135"/>
  <c r="E4" i="133"/>
  <c r="E18" i="133"/>
  <c r="E13" i="133"/>
  <c r="E11" i="133"/>
  <c r="E7" i="133"/>
  <c r="E14" i="133"/>
  <c r="E10" i="133"/>
  <c r="E12" i="133"/>
  <c r="E15" i="133"/>
  <c r="E3" i="133"/>
  <c r="E6" i="133"/>
  <c r="E17" i="133"/>
  <c r="E16" i="133"/>
  <c r="E12" i="131"/>
  <c r="E3" i="131"/>
  <c r="E15" i="131"/>
  <c r="E18" i="131"/>
  <c r="E7" i="131"/>
  <c r="E16" i="131"/>
  <c r="E11" i="131"/>
  <c r="E13" i="131"/>
  <c r="E14" i="131"/>
  <c r="E17" i="131"/>
  <c r="E25" i="129"/>
  <c r="E24" i="129"/>
  <c r="E3" i="129"/>
  <c r="E4" i="129"/>
  <c r="E15" i="129"/>
  <c r="E14" i="129"/>
  <c r="E26" i="129"/>
  <c r="E7" i="129"/>
  <c r="E17" i="129"/>
  <c r="E16" i="129"/>
  <c r="E8" i="129"/>
  <c r="E19" i="129"/>
  <c r="E9" i="129"/>
  <c r="E21" i="129"/>
  <c r="E11" i="129"/>
  <c r="E18" i="129"/>
  <c r="E10" i="129"/>
  <c r="E20" i="129"/>
  <c r="E23" i="129"/>
  <c r="E22" i="129"/>
  <c r="E12" i="129"/>
  <c r="E6" i="129"/>
  <c r="E13" i="129"/>
  <c r="E22" i="127"/>
  <c r="E14" i="127"/>
  <c r="E8" i="127"/>
  <c r="E24" i="127"/>
  <c r="E4" i="127"/>
  <c r="E12" i="127"/>
  <c r="E3" i="127"/>
  <c r="E18" i="127"/>
  <c r="E26" i="127"/>
  <c r="E20" i="127"/>
  <c r="E19" i="125"/>
  <c r="E26" i="125"/>
  <c r="E10" i="125"/>
  <c r="E3" i="125"/>
  <c r="E20" i="125"/>
  <c r="E9" i="125"/>
  <c r="E21" i="125"/>
  <c r="E6" i="125"/>
  <c r="E23" i="125"/>
  <c r="E22" i="125"/>
  <c r="E11" i="125"/>
  <c r="E25" i="125"/>
  <c r="E24" i="125"/>
  <c r="E8" i="125"/>
  <c r="E3" i="123"/>
  <c r="E9" i="121"/>
  <c r="E10" i="121"/>
  <c r="E3" i="121"/>
  <c r="E4" i="121"/>
  <c r="E22" i="121"/>
  <c r="E18" i="121"/>
  <c r="E12" i="121"/>
  <c r="E8" i="121"/>
  <c r="E7" i="121"/>
  <c r="E11" i="121"/>
  <c r="E6" i="121"/>
  <c r="E26" i="121"/>
  <c r="E16" i="121"/>
  <c r="E20" i="121"/>
  <c r="E24" i="121"/>
  <c r="E14" i="121"/>
  <c r="E5" i="121"/>
  <c r="E9" i="119"/>
  <c r="E22" i="119"/>
  <c r="E11" i="119"/>
  <c r="E4" i="119"/>
  <c r="E25" i="119"/>
  <c r="E8" i="119"/>
  <c r="E3" i="119"/>
  <c r="E19" i="119"/>
  <c r="E21" i="119"/>
  <c r="E24" i="119"/>
  <c r="E18" i="119"/>
  <c r="E23" i="119"/>
  <c r="E20" i="119"/>
  <c r="F6" i="137" l="1"/>
  <c r="Q6" i="137"/>
  <c r="Q15" i="137"/>
  <c r="F15" i="137"/>
  <c r="F3" i="137"/>
  <c r="Q3" i="137"/>
  <c r="F7" i="137"/>
  <c r="Q7" i="137"/>
  <c r="Q13" i="137"/>
  <c r="F13" i="137"/>
  <c r="F4" i="137"/>
  <c r="Q4" i="137"/>
  <c r="F8" i="137"/>
  <c r="Q8" i="137"/>
  <c r="F17" i="137"/>
  <c r="Q17" i="137"/>
  <c r="F5" i="137"/>
  <c r="Q5" i="137"/>
  <c r="Q26" i="137"/>
  <c r="F26" i="137"/>
  <c r="O20" i="137"/>
  <c r="K20" i="137"/>
  <c r="G20" i="137"/>
  <c r="M20" i="137"/>
  <c r="I20" i="137"/>
  <c r="M12" i="137"/>
  <c r="O12" i="137"/>
  <c r="I12" i="137"/>
  <c r="G12" i="137"/>
  <c r="K12" i="137"/>
  <c r="M16" i="137"/>
  <c r="I16" i="137"/>
  <c r="K16" i="137"/>
  <c r="O16" i="137"/>
  <c r="G16" i="137"/>
  <c r="O18" i="137"/>
  <c r="K18" i="137"/>
  <c r="G18" i="137"/>
  <c r="M18" i="137"/>
  <c r="I18" i="137"/>
  <c r="V10" i="137"/>
  <c r="R10" i="137"/>
  <c r="U10" i="137"/>
  <c r="T10" i="137"/>
  <c r="W10" i="137"/>
  <c r="S10" i="137"/>
  <c r="V23" i="137"/>
  <c r="R23" i="137"/>
  <c r="U23" i="137"/>
  <c r="W23" i="137"/>
  <c r="S23" i="137"/>
  <c r="T23" i="137"/>
  <c r="M14" i="137"/>
  <c r="I14" i="137"/>
  <c r="G14" i="137"/>
  <c r="K14" i="137"/>
  <c r="O14" i="137"/>
  <c r="T20" i="137"/>
  <c r="W20" i="137"/>
  <c r="S20" i="137"/>
  <c r="U20" i="137"/>
  <c r="V20" i="137"/>
  <c r="R20" i="137"/>
  <c r="U12" i="137"/>
  <c r="T12" i="137"/>
  <c r="S12" i="137"/>
  <c r="W12" i="137"/>
  <c r="R12" i="137"/>
  <c r="V12" i="137"/>
  <c r="T16" i="137"/>
  <c r="U16" i="137"/>
  <c r="S16" i="137"/>
  <c r="R16" i="137"/>
  <c r="W16" i="137"/>
  <c r="V16" i="137"/>
  <c r="T18" i="137"/>
  <c r="W18" i="137"/>
  <c r="S18" i="137"/>
  <c r="U18" i="137"/>
  <c r="V18" i="137"/>
  <c r="R18" i="137"/>
  <c r="M10" i="137"/>
  <c r="I10" i="137"/>
  <c r="G10" i="137"/>
  <c r="K10" i="137"/>
  <c r="O10" i="137"/>
  <c r="M23" i="137"/>
  <c r="I23" i="137"/>
  <c r="O23" i="137"/>
  <c r="K23" i="137"/>
  <c r="G23" i="137"/>
  <c r="U14" i="137"/>
  <c r="S14" i="137"/>
  <c r="W14" i="137"/>
  <c r="R14" i="137"/>
  <c r="V14" i="137"/>
  <c r="T14" i="137"/>
  <c r="T11" i="137"/>
  <c r="W11" i="137"/>
  <c r="S11" i="137"/>
  <c r="V11" i="137"/>
  <c r="R11" i="137"/>
  <c r="U11" i="137"/>
  <c r="O22" i="137"/>
  <c r="K22" i="137"/>
  <c r="G22" i="137"/>
  <c r="M22" i="137"/>
  <c r="I22" i="137"/>
  <c r="O24" i="137"/>
  <c r="K24" i="137"/>
  <c r="G24" i="137"/>
  <c r="M24" i="137"/>
  <c r="I24" i="137"/>
  <c r="T9" i="137"/>
  <c r="W9" i="137"/>
  <c r="S9" i="137"/>
  <c r="V9" i="137"/>
  <c r="R9" i="137"/>
  <c r="U9" i="137"/>
  <c r="V21" i="137"/>
  <c r="R21" i="137"/>
  <c r="U21" i="137"/>
  <c r="W21" i="137"/>
  <c r="S21" i="137"/>
  <c r="T21" i="137"/>
  <c r="V25" i="137"/>
  <c r="R25" i="137"/>
  <c r="U25" i="137"/>
  <c r="W25" i="137"/>
  <c r="S25" i="137"/>
  <c r="T25" i="137"/>
  <c r="V19" i="137"/>
  <c r="R19" i="137"/>
  <c r="U19" i="137"/>
  <c r="W19" i="137"/>
  <c r="S19" i="137"/>
  <c r="T19" i="137"/>
  <c r="O11" i="137"/>
  <c r="K11" i="137"/>
  <c r="G11" i="137"/>
  <c r="M11" i="137"/>
  <c r="I11" i="137"/>
  <c r="T22" i="137"/>
  <c r="W22" i="137"/>
  <c r="S22" i="137"/>
  <c r="U22" i="137"/>
  <c r="V22" i="137"/>
  <c r="R22" i="137"/>
  <c r="T24" i="137"/>
  <c r="W24" i="137"/>
  <c r="S24" i="137"/>
  <c r="U24" i="137"/>
  <c r="V24" i="137"/>
  <c r="R24" i="137"/>
  <c r="O9" i="137"/>
  <c r="K9" i="137"/>
  <c r="G9" i="137"/>
  <c r="I9" i="137"/>
  <c r="M9" i="137"/>
  <c r="M21" i="137"/>
  <c r="I21" i="137"/>
  <c r="O21" i="137"/>
  <c r="K21" i="137"/>
  <c r="G21" i="137"/>
  <c r="M25" i="137"/>
  <c r="I25" i="137"/>
  <c r="O25" i="137"/>
  <c r="K25" i="137"/>
  <c r="G25" i="137"/>
  <c r="M19" i="137"/>
  <c r="I19" i="137"/>
  <c r="O19" i="137"/>
  <c r="K19" i="137"/>
  <c r="G19" i="137"/>
  <c r="F3" i="135"/>
  <c r="Q3" i="135"/>
  <c r="F26" i="135"/>
  <c r="Q26" i="135"/>
  <c r="Q10" i="135"/>
  <c r="F10" i="135"/>
  <c r="F21" i="135"/>
  <c r="Q21" i="135"/>
  <c r="F25" i="135"/>
  <c r="Q25" i="135"/>
  <c r="F5" i="135"/>
  <c r="Q5" i="135"/>
  <c r="F24" i="135"/>
  <c r="Q24" i="135"/>
  <c r="F20" i="135"/>
  <c r="Q20" i="135"/>
  <c r="F23" i="135"/>
  <c r="Q23" i="135"/>
  <c r="F19" i="135"/>
  <c r="Q19" i="135"/>
  <c r="M6" i="135"/>
  <c r="I6" i="135"/>
  <c r="O6" i="135"/>
  <c r="K6" i="135"/>
  <c r="G6" i="135"/>
  <c r="V13" i="135"/>
  <c r="R13" i="135"/>
  <c r="T13" i="135"/>
  <c r="U13" i="135"/>
  <c r="S13" i="135"/>
  <c r="W13" i="135"/>
  <c r="T16" i="135"/>
  <c r="W16" i="135"/>
  <c r="S16" i="135"/>
  <c r="V16" i="135"/>
  <c r="R16" i="135"/>
  <c r="U16" i="135"/>
  <c r="T18" i="135"/>
  <c r="W18" i="135"/>
  <c r="S18" i="135"/>
  <c r="V18" i="135"/>
  <c r="R18" i="135"/>
  <c r="U18" i="135"/>
  <c r="M4" i="135"/>
  <c r="I4" i="135"/>
  <c r="G4" i="135"/>
  <c r="K4" i="135"/>
  <c r="O4" i="135"/>
  <c r="V11" i="135"/>
  <c r="R11" i="135"/>
  <c r="T11" i="135"/>
  <c r="U11" i="135"/>
  <c r="S11" i="135"/>
  <c r="W11" i="135"/>
  <c r="W9" i="135"/>
  <c r="S9" i="135"/>
  <c r="V9" i="135"/>
  <c r="R9" i="135"/>
  <c r="T9" i="135"/>
  <c r="U9" i="135"/>
  <c r="U6" i="135"/>
  <c r="T6" i="135"/>
  <c r="V6" i="135"/>
  <c r="R6" i="135"/>
  <c r="W6" i="135"/>
  <c r="S6" i="135"/>
  <c r="M13" i="135"/>
  <c r="G13" i="135"/>
  <c r="K13" i="135"/>
  <c r="O13" i="135"/>
  <c r="I13" i="135"/>
  <c r="O16" i="135"/>
  <c r="K16" i="135"/>
  <c r="G16" i="135"/>
  <c r="I16" i="135"/>
  <c r="M16" i="135"/>
  <c r="O18" i="135"/>
  <c r="K18" i="135"/>
  <c r="G18" i="135"/>
  <c r="M18" i="135"/>
  <c r="I18" i="135"/>
  <c r="U4" i="135"/>
  <c r="T4" i="135"/>
  <c r="V4" i="135"/>
  <c r="R4" i="135"/>
  <c r="S4" i="135"/>
  <c r="W4" i="135"/>
  <c r="M11" i="135"/>
  <c r="G11" i="135"/>
  <c r="K11" i="135"/>
  <c r="O11" i="135"/>
  <c r="I11" i="135"/>
  <c r="O9" i="135"/>
  <c r="K9" i="135"/>
  <c r="G9" i="135"/>
  <c r="M9" i="135"/>
  <c r="I9" i="135"/>
  <c r="T14" i="135"/>
  <c r="V14" i="135"/>
  <c r="R14" i="135"/>
  <c r="U14" i="135"/>
  <c r="S14" i="135"/>
  <c r="W14" i="135"/>
  <c r="M8" i="135"/>
  <c r="I8" i="135"/>
  <c r="K8" i="135"/>
  <c r="G8" i="135"/>
  <c r="O8" i="135"/>
  <c r="V15" i="135"/>
  <c r="R15" i="135"/>
  <c r="T15" i="135"/>
  <c r="U15" i="135"/>
  <c r="S15" i="135"/>
  <c r="W15" i="135"/>
  <c r="V17" i="135"/>
  <c r="R17" i="135"/>
  <c r="U17" i="135"/>
  <c r="T17" i="135"/>
  <c r="W17" i="135"/>
  <c r="S17" i="135"/>
  <c r="T12" i="135"/>
  <c r="V12" i="135"/>
  <c r="R12" i="135"/>
  <c r="U12" i="135"/>
  <c r="S12" i="135"/>
  <c r="W12" i="135"/>
  <c r="W7" i="135"/>
  <c r="S7" i="135"/>
  <c r="V7" i="135"/>
  <c r="R7" i="135"/>
  <c r="T7" i="135"/>
  <c r="U7" i="135"/>
  <c r="T22" i="135"/>
  <c r="W22" i="135"/>
  <c r="S22" i="135"/>
  <c r="V22" i="135"/>
  <c r="R22" i="135"/>
  <c r="U22" i="135"/>
  <c r="M14" i="135"/>
  <c r="G14" i="135"/>
  <c r="I14" i="135"/>
  <c r="K14" i="135"/>
  <c r="O14" i="135"/>
  <c r="U8" i="135"/>
  <c r="W8" i="135"/>
  <c r="T8" i="135"/>
  <c r="V8" i="135"/>
  <c r="R8" i="135"/>
  <c r="S8" i="135"/>
  <c r="M15" i="135"/>
  <c r="G15" i="135"/>
  <c r="K15" i="135"/>
  <c r="O15" i="135"/>
  <c r="I15" i="135"/>
  <c r="M17" i="135"/>
  <c r="I17" i="135"/>
  <c r="G17" i="135"/>
  <c r="K17" i="135"/>
  <c r="O17" i="135"/>
  <c r="M12" i="135"/>
  <c r="G12" i="135"/>
  <c r="I12" i="135"/>
  <c r="K12" i="135"/>
  <c r="O12" i="135"/>
  <c r="O7" i="135"/>
  <c r="K7" i="135"/>
  <c r="G7" i="135"/>
  <c r="M7" i="135"/>
  <c r="I7" i="135"/>
  <c r="O22" i="135"/>
  <c r="K22" i="135"/>
  <c r="G22" i="135"/>
  <c r="M22" i="135"/>
  <c r="I22" i="135"/>
  <c r="F16" i="133"/>
  <c r="Q16" i="133"/>
  <c r="F17" i="133"/>
  <c r="Q17" i="133"/>
  <c r="F6" i="133"/>
  <c r="Q6" i="133"/>
  <c r="Q3" i="133"/>
  <c r="F3" i="133"/>
  <c r="F15" i="133"/>
  <c r="Q15" i="133"/>
  <c r="F12" i="133"/>
  <c r="Q12" i="133"/>
  <c r="Q10" i="133"/>
  <c r="F10" i="133"/>
  <c r="F14" i="133"/>
  <c r="Q14" i="133"/>
  <c r="Q7" i="133"/>
  <c r="F7" i="133"/>
  <c r="F11" i="133"/>
  <c r="Q11" i="133"/>
  <c r="F13" i="133"/>
  <c r="Q13" i="133"/>
  <c r="F18" i="133"/>
  <c r="Q18" i="133"/>
  <c r="F4" i="133"/>
  <c r="Q4" i="133"/>
  <c r="O8" i="133"/>
  <c r="K8" i="133"/>
  <c r="G8" i="133"/>
  <c r="M8" i="133"/>
  <c r="I8" i="133"/>
  <c r="V21" i="133"/>
  <c r="R21" i="133"/>
  <c r="U21" i="133"/>
  <c r="T21" i="133"/>
  <c r="W21" i="133"/>
  <c r="S21" i="133"/>
  <c r="V23" i="133"/>
  <c r="R23" i="133"/>
  <c r="U23" i="133"/>
  <c r="T23" i="133"/>
  <c r="S23" i="133"/>
  <c r="W23" i="133"/>
  <c r="V25" i="133"/>
  <c r="R25" i="133"/>
  <c r="U25" i="133"/>
  <c r="T25" i="133"/>
  <c r="W25" i="133"/>
  <c r="S25" i="133"/>
  <c r="T20" i="133"/>
  <c r="W20" i="133"/>
  <c r="S20" i="133"/>
  <c r="V20" i="133"/>
  <c r="R20" i="133"/>
  <c r="U20" i="133"/>
  <c r="W8" i="133"/>
  <c r="S8" i="133"/>
  <c r="R8" i="133"/>
  <c r="U8" i="133"/>
  <c r="T8" i="133"/>
  <c r="V8" i="133"/>
  <c r="M21" i="133"/>
  <c r="I21" i="133"/>
  <c r="O21" i="133"/>
  <c r="K21" i="133"/>
  <c r="G21" i="133"/>
  <c r="M23" i="133"/>
  <c r="I23" i="133"/>
  <c r="K23" i="133"/>
  <c r="G23" i="133"/>
  <c r="O23" i="133"/>
  <c r="M25" i="133"/>
  <c r="I25" i="133"/>
  <c r="G25" i="133"/>
  <c r="O25" i="133"/>
  <c r="K25" i="133"/>
  <c r="O20" i="133"/>
  <c r="K20" i="133"/>
  <c r="G20" i="133"/>
  <c r="I20" i="133"/>
  <c r="M20" i="133"/>
  <c r="M5" i="133"/>
  <c r="I5" i="133"/>
  <c r="O5" i="133"/>
  <c r="K5" i="133"/>
  <c r="G5" i="133"/>
  <c r="T22" i="133"/>
  <c r="W22" i="133"/>
  <c r="S22" i="133"/>
  <c r="V22" i="133"/>
  <c r="R22" i="133"/>
  <c r="U22" i="133"/>
  <c r="T24" i="133"/>
  <c r="W24" i="133"/>
  <c r="S24" i="133"/>
  <c r="V24" i="133"/>
  <c r="R24" i="133"/>
  <c r="U24" i="133"/>
  <c r="T26" i="133"/>
  <c r="W26" i="133"/>
  <c r="S26" i="133"/>
  <c r="V26" i="133"/>
  <c r="R26" i="133"/>
  <c r="U26" i="133"/>
  <c r="M9" i="133"/>
  <c r="I9" i="133"/>
  <c r="O9" i="133"/>
  <c r="K9" i="133"/>
  <c r="G9" i="133"/>
  <c r="V19" i="133"/>
  <c r="R19" i="133"/>
  <c r="U19" i="133"/>
  <c r="T19" i="133"/>
  <c r="S19" i="133"/>
  <c r="W19" i="133"/>
  <c r="U5" i="133"/>
  <c r="W5" i="133"/>
  <c r="S5" i="133"/>
  <c r="V5" i="133"/>
  <c r="R5" i="133"/>
  <c r="T5" i="133"/>
  <c r="O22" i="133"/>
  <c r="K22" i="133"/>
  <c r="G22" i="133"/>
  <c r="M22" i="133"/>
  <c r="I22" i="133"/>
  <c r="O24" i="133"/>
  <c r="K24" i="133"/>
  <c r="G24" i="133"/>
  <c r="M24" i="133"/>
  <c r="I24" i="133"/>
  <c r="O26" i="133"/>
  <c r="K26" i="133"/>
  <c r="G26" i="133"/>
  <c r="M26" i="133"/>
  <c r="I26" i="133"/>
  <c r="U9" i="133"/>
  <c r="T9" i="133"/>
  <c r="W9" i="133"/>
  <c r="S9" i="133"/>
  <c r="V9" i="133"/>
  <c r="R9" i="133"/>
  <c r="M19" i="133"/>
  <c r="I19" i="133"/>
  <c r="G19" i="133"/>
  <c r="O19" i="133"/>
  <c r="K19" i="133"/>
  <c r="F17" i="131"/>
  <c r="Q17" i="131"/>
  <c r="Q14" i="131"/>
  <c r="F14" i="131"/>
  <c r="F13" i="131"/>
  <c r="Q13" i="131"/>
  <c r="F11" i="131"/>
  <c r="Q11" i="131"/>
  <c r="Q16" i="131"/>
  <c r="F16" i="131"/>
  <c r="Q7" i="131"/>
  <c r="F7" i="131"/>
  <c r="Q18" i="131"/>
  <c r="F18" i="131"/>
  <c r="F15" i="131"/>
  <c r="Q15" i="131"/>
  <c r="Q3" i="131"/>
  <c r="F3" i="131"/>
  <c r="Q12" i="131"/>
  <c r="F12" i="131"/>
  <c r="M5" i="131"/>
  <c r="I5" i="131"/>
  <c r="K5" i="131"/>
  <c r="G5" i="131"/>
  <c r="O5" i="131"/>
  <c r="O24" i="131"/>
  <c r="K24" i="131"/>
  <c r="G24" i="131"/>
  <c r="M24" i="131"/>
  <c r="I24" i="131"/>
  <c r="O26" i="131"/>
  <c r="K26" i="131"/>
  <c r="G26" i="131"/>
  <c r="M26" i="131"/>
  <c r="I26" i="131"/>
  <c r="O6" i="131"/>
  <c r="K6" i="131"/>
  <c r="G6" i="131"/>
  <c r="I6" i="131"/>
  <c r="M6" i="131"/>
  <c r="O8" i="131"/>
  <c r="K8" i="131"/>
  <c r="G8" i="131"/>
  <c r="I8" i="131"/>
  <c r="M8" i="131"/>
  <c r="W10" i="131"/>
  <c r="S10" i="131"/>
  <c r="U10" i="131"/>
  <c r="V10" i="131"/>
  <c r="R10" i="131"/>
  <c r="T10" i="131"/>
  <c r="W4" i="131"/>
  <c r="S4" i="131"/>
  <c r="V4" i="131"/>
  <c r="T4" i="131"/>
  <c r="R4" i="131"/>
  <c r="U4" i="131"/>
  <c r="U5" i="131"/>
  <c r="T5" i="131"/>
  <c r="V5" i="131"/>
  <c r="R5" i="131"/>
  <c r="S5" i="131"/>
  <c r="W5" i="131"/>
  <c r="T24" i="131"/>
  <c r="W24" i="131"/>
  <c r="S24" i="131"/>
  <c r="U24" i="131"/>
  <c r="V24" i="131"/>
  <c r="R24" i="131"/>
  <c r="T26" i="131"/>
  <c r="W26" i="131"/>
  <c r="S26" i="131"/>
  <c r="U26" i="131"/>
  <c r="V26" i="131"/>
  <c r="R26" i="131"/>
  <c r="W6" i="131"/>
  <c r="S6" i="131"/>
  <c r="V6" i="131"/>
  <c r="R6" i="131"/>
  <c r="U6" i="131"/>
  <c r="T6" i="131"/>
  <c r="W8" i="131"/>
  <c r="S8" i="131"/>
  <c r="V8" i="131"/>
  <c r="R8" i="131"/>
  <c r="U8" i="131"/>
  <c r="T8" i="131"/>
  <c r="O10" i="131"/>
  <c r="K10" i="131"/>
  <c r="G10" i="131"/>
  <c r="I10" i="131"/>
  <c r="M10" i="131"/>
  <c r="O4" i="131"/>
  <c r="K4" i="131"/>
  <c r="G4" i="131"/>
  <c r="M4" i="131"/>
  <c r="I4" i="131"/>
  <c r="O22" i="131"/>
  <c r="K22" i="131"/>
  <c r="G22" i="131"/>
  <c r="M22" i="131"/>
  <c r="I22" i="131"/>
  <c r="M9" i="131"/>
  <c r="I9" i="131"/>
  <c r="G9" i="131"/>
  <c r="K9" i="131"/>
  <c r="O9" i="131"/>
  <c r="O20" i="131"/>
  <c r="K20" i="131"/>
  <c r="G20" i="131"/>
  <c r="M20" i="131"/>
  <c r="I20" i="131"/>
  <c r="V21" i="131"/>
  <c r="R21" i="131"/>
  <c r="U21" i="131"/>
  <c r="W21" i="131"/>
  <c r="S21" i="131"/>
  <c r="T21" i="131"/>
  <c r="V23" i="131"/>
  <c r="R23" i="131"/>
  <c r="U23" i="131"/>
  <c r="W23" i="131"/>
  <c r="S23" i="131"/>
  <c r="T23" i="131"/>
  <c r="V25" i="131"/>
  <c r="R25" i="131"/>
  <c r="U25" i="131"/>
  <c r="W25" i="131"/>
  <c r="S25" i="131"/>
  <c r="T25" i="131"/>
  <c r="V19" i="131"/>
  <c r="R19" i="131"/>
  <c r="U19" i="131"/>
  <c r="W19" i="131"/>
  <c r="S19" i="131"/>
  <c r="T19" i="131"/>
  <c r="T22" i="131"/>
  <c r="W22" i="131"/>
  <c r="S22" i="131"/>
  <c r="U22" i="131"/>
  <c r="R22" i="131"/>
  <c r="V22" i="131"/>
  <c r="U9" i="131"/>
  <c r="S9" i="131"/>
  <c r="T9" i="131"/>
  <c r="W9" i="131"/>
  <c r="V9" i="131"/>
  <c r="R9" i="131"/>
  <c r="T20" i="131"/>
  <c r="W20" i="131"/>
  <c r="S20" i="131"/>
  <c r="U20" i="131"/>
  <c r="V20" i="131"/>
  <c r="R20" i="131"/>
  <c r="M21" i="131"/>
  <c r="I21" i="131"/>
  <c r="O21" i="131"/>
  <c r="K21" i="131"/>
  <c r="G21" i="131"/>
  <c r="M23" i="131"/>
  <c r="I23" i="131"/>
  <c r="O23" i="131"/>
  <c r="K23" i="131"/>
  <c r="G23" i="131"/>
  <c r="M25" i="131"/>
  <c r="I25" i="131"/>
  <c r="O25" i="131"/>
  <c r="K25" i="131"/>
  <c r="G25" i="131"/>
  <c r="G27" i="131" s="1"/>
  <c r="D34" i="131" s="1"/>
  <c r="B34" i="131" s="1"/>
  <c r="M19" i="131"/>
  <c r="I19" i="131"/>
  <c r="O19" i="131"/>
  <c r="K19" i="131"/>
  <c r="G19" i="131"/>
  <c r="F13" i="129"/>
  <c r="Q13" i="129"/>
  <c r="F6" i="129"/>
  <c r="Q6" i="129"/>
  <c r="F12" i="129"/>
  <c r="Q12" i="129"/>
  <c r="F22" i="129"/>
  <c r="Q22" i="129"/>
  <c r="F23" i="129"/>
  <c r="Q23" i="129"/>
  <c r="F20" i="129"/>
  <c r="Q20" i="129"/>
  <c r="F10" i="129"/>
  <c r="Q10" i="129"/>
  <c r="F18" i="129"/>
  <c r="Q18" i="129"/>
  <c r="F11" i="129"/>
  <c r="Q11" i="129"/>
  <c r="F21" i="129"/>
  <c r="Q21" i="129"/>
  <c r="F9" i="129"/>
  <c r="Q9" i="129"/>
  <c r="F19" i="129"/>
  <c r="Q19" i="129"/>
  <c r="F8" i="129"/>
  <c r="Q8" i="129"/>
  <c r="F16" i="129"/>
  <c r="Q16" i="129"/>
  <c r="F17" i="129"/>
  <c r="Q17" i="129"/>
  <c r="F7" i="129"/>
  <c r="Q7" i="129"/>
  <c r="F26" i="129"/>
  <c r="Q26" i="129"/>
  <c r="F14" i="129"/>
  <c r="Q14" i="129"/>
  <c r="F15" i="129"/>
  <c r="Q15" i="129"/>
  <c r="Q4" i="129"/>
  <c r="F4" i="129"/>
  <c r="F3" i="129"/>
  <c r="Q3" i="129"/>
  <c r="F24" i="129"/>
  <c r="Q24" i="129"/>
  <c r="F25" i="129"/>
  <c r="Q25" i="129"/>
  <c r="V5" i="129"/>
  <c r="R5" i="129"/>
  <c r="U5" i="129"/>
  <c r="W5" i="129"/>
  <c r="S5" i="129"/>
  <c r="T5" i="129"/>
  <c r="M5" i="129"/>
  <c r="I5" i="129"/>
  <c r="O5" i="129"/>
  <c r="K5" i="129"/>
  <c r="G5" i="129"/>
  <c r="Q20" i="127"/>
  <c r="F20" i="127"/>
  <c r="Q26" i="127"/>
  <c r="F26" i="127"/>
  <c r="Q18" i="127"/>
  <c r="F18" i="127"/>
  <c r="Q3" i="127"/>
  <c r="F3" i="127"/>
  <c r="Q12" i="127"/>
  <c r="F12" i="127"/>
  <c r="Q4" i="127"/>
  <c r="F4" i="127"/>
  <c r="Q24" i="127"/>
  <c r="F24" i="127"/>
  <c r="Q8" i="127"/>
  <c r="F8" i="127"/>
  <c r="Q14" i="127"/>
  <c r="F14" i="127"/>
  <c r="Q22" i="127"/>
  <c r="F22" i="127"/>
  <c r="O9" i="127"/>
  <c r="K9" i="127"/>
  <c r="G9" i="127"/>
  <c r="I9" i="127"/>
  <c r="M9" i="127"/>
  <c r="M6" i="127"/>
  <c r="I6" i="127"/>
  <c r="K6" i="127"/>
  <c r="G6" i="127"/>
  <c r="O6" i="127"/>
  <c r="W7" i="127"/>
  <c r="S7" i="127"/>
  <c r="R7" i="127"/>
  <c r="U7" i="127"/>
  <c r="V7" i="127"/>
  <c r="T7" i="127"/>
  <c r="W9" i="127"/>
  <c r="S9" i="127"/>
  <c r="V9" i="127"/>
  <c r="U9" i="127"/>
  <c r="R9" i="127"/>
  <c r="T9" i="127"/>
  <c r="U10" i="127"/>
  <c r="V10" i="127"/>
  <c r="T10" i="127"/>
  <c r="W10" i="127"/>
  <c r="R10" i="127"/>
  <c r="S10" i="127"/>
  <c r="W11" i="127"/>
  <c r="S11" i="127"/>
  <c r="U11" i="127"/>
  <c r="R11" i="127"/>
  <c r="T11" i="127"/>
  <c r="V11" i="127"/>
  <c r="O5" i="127"/>
  <c r="K5" i="127"/>
  <c r="G5" i="127"/>
  <c r="I5" i="127"/>
  <c r="M5" i="127"/>
  <c r="U6" i="127"/>
  <c r="W6" i="127"/>
  <c r="R6" i="127"/>
  <c r="T6" i="127"/>
  <c r="S6" i="127"/>
  <c r="V6" i="127"/>
  <c r="M25" i="127"/>
  <c r="I25" i="127"/>
  <c r="O25" i="127"/>
  <c r="K25" i="127"/>
  <c r="G25" i="127"/>
  <c r="O7" i="127"/>
  <c r="K7" i="127"/>
  <c r="G7" i="127"/>
  <c r="I7" i="127"/>
  <c r="M7" i="127"/>
  <c r="M10" i="127"/>
  <c r="I10" i="127"/>
  <c r="K10" i="127"/>
  <c r="O10" i="127"/>
  <c r="G10" i="127"/>
  <c r="O11" i="127"/>
  <c r="K11" i="127"/>
  <c r="G11" i="127"/>
  <c r="I11" i="127"/>
  <c r="M11" i="127"/>
  <c r="W5" i="127"/>
  <c r="S5" i="127"/>
  <c r="R5" i="127"/>
  <c r="V5" i="127"/>
  <c r="U5" i="127"/>
  <c r="T5" i="127"/>
  <c r="V25" i="127"/>
  <c r="R25" i="127"/>
  <c r="U25" i="127"/>
  <c r="W25" i="127"/>
  <c r="S25" i="127"/>
  <c r="T25" i="127"/>
  <c r="O15" i="127"/>
  <c r="K15" i="127"/>
  <c r="G15" i="127"/>
  <c r="I15" i="127"/>
  <c r="M15" i="127"/>
  <c r="M16" i="127"/>
  <c r="I16" i="127"/>
  <c r="O16" i="127"/>
  <c r="G16" i="127"/>
  <c r="K16" i="127"/>
  <c r="V17" i="127"/>
  <c r="R17" i="127"/>
  <c r="U17" i="127"/>
  <c r="W17" i="127"/>
  <c r="S17" i="127"/>
  <c r="T17" i="127"/>
  <c r="V21" i="127"/>
  <c r="R21" i="127"/>
  <c r="U21" i="127"/>
  <c r="W21" i="127"/>
  <c r="S21" i="127"/>
  <c r="T21" i="127"/>
  <c r="V23" i="127"/>
  <c r="R23" i="127"/>
  <c r="U23" i="127"/>
  <c r="W23" i="127"/>
  <c r="S23" i="127"/>
  <c r="T23" i="127"/>
  <c r="W13" i="127"/>
  <c r="S13" i="127"/>
  <c r="U13" i="127"/>
  <c r="T13" i="127"/>
  <c r="R13" i="127"/>
  <c r="V13" i="127"/>
  <c r="V19" i="127"/>
  <c r="R19" i="127"/>
  <c r="U19" i="127"/>
  <c r="W19" i="127"/>
  <c r="S19" i="127"/>
  <c r="T19" i="127"/>
  <c r="W15" i="127"/>
  <c r="S15" i="127"/>
  <c r="T15" i="127"/>
  <c r="R15" i="127"/>
  <c r="V15" i="127"/>
  <c r="U15" i="127"/>
  <c r="T16" i="127"/>
  <c r="W16" i="127"/>
  <c r="U16" i="127"/>
  <c r="V16" i="127"/>
  <c r="S16" i="127"/>
  <c r="R16" i="127"/>
  <c r="M17" i="127"/>
  <c r="I17" i="127"/>
  <c r="O17" i="127"/>
  <c r="K17" i="127"/>
  <c r="G17" i="127"/>
  <c r="M21" i="127"/>
  <c r="I21" i="127"/>
  <c r="O21" i="127"/>
  <c r="K21" i="127"/>
  <c r="G21" i="127"/>
  <c r="M23" i="127"/>
  <c r="I23" i="127"/>
  <c r="O23" i="127"/>
  <c r="K23" i="127"/>
  <c r="G23" i="127"/>
  <c r="O13" i="127"/>
  <c r="K13" i="127"/>
  <c r="G13" i="127"/>
  <c r="I13" i="127"/>
  <c r="M13" i="127"/>
  <c r="M19" i="127"/>
  <c r="I19" i="127"/>
  <c r="O19" i="127"/>
  <c r="K19" i="127"/>
  <c r="G19" i="127"/>
  <c r="F8" i="125"/>
  <c r="Q8" i="125"/>
  <c r="F24" i="125"/>
  <c r="Q24" i="125"/>
  <c r="F25" i="125"/>
  <c r="Q25" i="125"/>
  <c r="F11" i="125"/>
  <c r="Q11" i="125"/>
  <c r="F22" i="125"/>
  <c r="Q22" i="125"/>
  <c r="F23" i="125"/>
  <c r="Q23" i="125"/>
  <c r="F6" i="125"/>
  <c r="Q6" i="125"/>
  <c r="F21" i="125"/>
  <c r="Q21" i="125"/>
  <c r="F9" i="125"/>
  <c r="Q9" i="125"/>
  <c r="F20" i="125"/>
  <c r="Q20" i="125"/>
  <c r="F3" i="125"/>
  <c r="Q3" i="125"/>
  <c r="F10" i="125"/>
  <c r="Q10" i="125"/>
  <c r="F26" i="125"/>
  <c r="Q26" i="125"/>
  <c r="F19" i="125"/>
  <c r="Q19" i="125"/>
  <c r="V5" i="125"/>
  <c r="T5" i="125"/>
  <c r="R5" i="125"/>
  <c r="W5" i="125"/>
  <c r="S5" i="125"/>
  <c r="U5" i="125"/>
  <c r="V13" i="125"/>
  <c r="R13" i="125"/>
  <c r="T13" i="125"/>
  <c r="W13" i="125"/>
  <c r="S13" i="125"/>
  <c r="U13" i="125"/>
  <c r="T16" i="125"/>
  <c r="V16" i="125"/>
  <c r="R16" i="125"/>
  <c r="U16" i="125"/>
  <c r="S16" i="125"/>
  <c r="W16" i="125"/>
  <c r="V4" i="125"/>
  <c r="R4" i="125"/>
  <c r="U4" i="125"/>
  <c r="T4" i="125"/>
  <c r="W4" i="125"/>
  <c r="S4" i="125"/>
  <c r="V17" i="125"/>
  <c r="R17" i="125"/>
  <c r="T17" i="125"/>
  <c r="W17" i="125"/>
  <c r="S17" i="125"/>
  <c r="U17" i="125"/>
  <c r="O5" i="125"/>
  <c r="K5" i="125"/>
  <c r="G5" i="125"/>
  <c r="I5" i="125"/>
  <c r="M5" i="125"/>
  <c r="O13" i="125"/>
  <c r="K13" i="125"/>
  <c r="G13" i="125"/>
  <c r="I13" i="125"/>
  <c r="M13" i="125"/>
  <c r="M16" i="125"/>
  <c r="I16" i="125"/>
  <c r="G16" i="125"/>
  <c r="K16" i="125"/>
  <c r="O16" i="125"/>
  <c r="M4" i="125"/>
  <c r="I4" i="125"/>
  <c r="O4" i="125"/>
  <c r="K4" i="125"/>
  <c r="G4" i="125"/>
  <c r="O17" i="125"/>
  <c r="K17" i="125"/>
  <c r="G17" i="125"/>
  <c r="I17" i="125"/>
  <c r="M17" i="125"/>
  <c r="T14" i="125"/>
  <c r="V14" i="125"/>
  <c r="R14" i="125"/>
  <c r="U14" i="125"/>
  <c r="W14" i="125"/>
  <c r="S14" i="125"/>
  <c r="V7" i="125"/>
  <c r="T7" i="125"/>
  <c r="R7" i="125"/>
  <c r="W7" i="125"/>
  <c r="S7" i="125"/>
  <c r="U7" i="125"/>
  <c r="V15" i="125"/>
  <c r="R15" i="125"/>
  <c r="T15" i="125"/>
  <c r="W15" i="125"/>
  <c r="S15" i="125"/>
  <c r="U15" i="125"/>
  <c r="T18" i="125"/>
  <c r="V18" i="125"/>
  <c r="R18" i="125"/>
  <c r="U18" i="125"/>
  <c r="W18" i="125"/>
  <c r="S18" i="125"/>
  <c r="T12" i="125"/>
  <c r="V12" i="125"/>
  <c r="R12" i="125"/>
  <c r="U12" i="125"/>
  <c r="S12" i="125"/>
  <c r="W12" i="125"/>
  <c r="M14" i="125"/>
  <c r="I14" i="125"/>
  <c r="O14" i="125"/>
  <c r="K14" i="125"/>
  <c r="G14" i="125"/>
  <c r="O7" i="125"/>
  <c r="K7" i="125"/>
  <c r="G7" i="125"/>
  <c r="I7" i="125"/>
  <c r="M7" i="125"/>
  <c r="O15" i="125"/>
  <c r="K15" i="125"/>
  <c r="G15" i="125"/>
  <c r="M15" i="125"/>
  <c r="I15" i="125"/>
  <c r="M18" i="125"/>
  <c r="I18" i="125"/>
  <c r="O18" i="125"/>
  <c r="K18" i="125"/>
  <c r="G18" i="125"/>
  <c r="M12" i="125"/>
  <c r="G12" i="125"/>
  <c r="I12" i="125"/>
  <c r="O12" i="125"/>
  <c r="K12" i="125"/>
  <c r="F3" i="123"/>
  <c r="Q3" i="123"/>
  <c r="T6" i="123"/>
  <c r="W6" i="123"/>
  <c r="S6" i="123"/>
  <c r="V6" i="123"/>
  <c r="R6" i="123"/>
  <c r="U6" i="123"/>
  <c r="V13" i="123"/>
  <c r="R13" i="123"/>
  <c r="T13" i="123"/>
  <c r="S13" i="123"/>
  <c r="U13" i="123"/>
  <c r="W13" i="123"/>
  <c r="T16" i="123"/>
  <c r="W16" i="123"/>
  <c r="S16" i="123"/>
  <c r="V16" i="123"/>
  <c r="R16" i="123"/>
  <c r="U16" i="123"/>
  <c r="V10" i="123"/>
  <c r="T10" i="123"/>
  <c r="S10" i="123"/>
  <c r="U10" i="123"/>
  <c r="W10" i="123"/>
  <c r="R10" i="123"/>
  <c r="V17" i="123"/>
  <c r="R17" i="123"/>
  <c r="U17" i="123"/>
  <c r="T17" i="123"/>
  <c r="S17" i="123"/>
  <c r="W17" i="123"/>
  <c r="T12" i="123"/>
  <c r="V12" i="123"/>
  <c r="R12" i="123"/>
  <c r="S12" i="123"/>
  <c r="U12" i="123"/>
  <c r="W12" i="123"/>
  <c r="V21" i="123"/>
  <c r="R21" i="123"/>
  <c r="U21" i="123"/>
  <c r="T21" i="123"/>
  <c r="W21" i="123"/>
  <c r="S21" i="123"/>
  <c r="V7" i="123"/>
  <c r="R7" i="123"/>
  <c r="U7" i="123"/>
  <c r="T7" i="123"/>
  <c r="S7" i="123"/>
  <c r="W7" i="123"/>
  <c r="V23" i="123"/>
  <c r="R23" i="123"/>
  <c r="U23" i="123"/>
  <c r="T23" i="123"/>
  <c r="W23" i="123"/>
  <c r="S23" i="123"/>
  <c r="T26" i="123"/>
  <c r="W26" i="123"/>
  <c r="S26" i="123"/>
  <c r="V26" i="123"/>
  <c r="R26" i="123"/>
  <c r="U26" i="123"/>
  <c r="T20" i="123"/>
  <c r="W20" i="123"/>
  <c r="S20" i="123"/>
  <c r="V20" i="123"/>
  <c r="R20" i="123"/>
  <c r="U20" i="123"/>
  <c r="O6" i="123"/>
  <c r="K6" i="123"/>
  <c r="G6" i="123"/>
  <c r="I6" i="123"/>
  <c r="M6" i="123"/>
  <c r="K13" i="123"/>
  <c r="I13" i="123"/>
  <c r="G13" i="123"/>
  <c r="O13" i="123"/>
  <c r="M13" i="123"/>
  <c r="O16" i="123"/>
  <c r="K16" i="123"/>
  <c r="G16" i="123"/>
  <c r="M16" i="123"/>
  <c r="I16" i="123"/>
  <c r="M10" i="123"/>
  <c r="O10" i="123"/>
  <c r="K10" i="123"/>
  <c r="G10" i="123"/>
  <c r="I10" i="123"/>
  <c r="M17" i="123"/>
  <c r="I17" i="123"/>
  <c r="G17" i="123"/>
  <c r="O17" i="123"/>
  <c r="K17" i="123"/>
  <c r="K12" i="123"/>
  <c r="M12" i="123"/>
  <c r="I12" i="123"/>
  <c r="O12" i="123"/>
  <c r="G12" i="123"/>
  <c r="M21" i="123"/>
  <c r="I21" i="123"/>
  <c r="K21" i="123"/>
  <c r="O21" i="123"/>
  <c r="G21" i="123"/>
  <c r="M7" i="123"/>
  <c r="I7" i="123"/>
  <c r="O7" i="123"/>
  <c r="K7" i="123"/>
  <c r="G7" i="123"/>
  <c r="M23" i="123"/>
  <c r="I23" i="123"/>
  <c r="G23" i="123"/>
  <c r="K23" i="123"/>
  <c r="O23" i="123"/>
  <c r="O26" i="123"/>
  <c r="K26" i="123"/>
  <c r="G26" i="123"/>
  <c r="I26" i="123"/>
  <c r="M26" i="123"/>
  <c r="O20" i="123"/>
  <c r="K20" i="123"/>
  <c r="G20" i="123"/>
  <c r="M20" i="123"/>
  <c r="I20" i="123"/>
  <c r="T22" i="123"/>
  <c r="W22" i="123"/>
  <c r="S22" i="123"/>
  <c r="V22" i="123"/>
  <c r="R22" i="123"/>
  <c r="U22" i="123"/>
  <c r="T14" i="123"/>
  <c r="W14" i="123"/>
  <c r="V14" i="123"/>
  <c r="R14" i="123"/>
  <c r="S14" i="123"/>
  <c r="U14" i="123"/>
  <c r="T8" i="123"/>
  <c r="W8" i="123"/>
  <c r="S8" i="123"/>
  <c r="V8" i="123"/>
  <c r="R8" i="123"/>
  <c r="U8" i="123"/>
  <c r="V15" i="123"/>
  <c r="R15" i="123"/>
  <c r="U15" i="123"/>
  <c r="T15" i="123"/>
  <c r="W15" i="123"/>
  <c r="S15" i="123"/>
  <c r="T18" i="123"/>
  <c r="W18" i="123"/>
  <c r="S18" i="123"/>
  <c r="V18" i="123"/>
  <c r="R18" i="123"/>
  <c r="U18" i="123"/>
  <c r="T4" i="123"/>
  <c r="W4" i="123"/>
  <c r="S4" i="123"/>
  <c r="V4" i="123"/>
  <c r="R4" i="123"/>
  <c r="U4" i="123"/>
  <c r="V11" i="123"/>
  <c r="R11" i="123"/>
  <c r="T11" i="123"/>
  <c r="S11" i="123"/>
  <c r="U11" i="123"/>
  <c r="W11" i="123"/>
  <c r="V5" i="123"/>
  <c r="R5" i="123"/>
  <c r="U5" i="123"/>
  <c r="T5" i="123"/>
  <c r="W5" i="123"/>
  <c r="S5" i="123"/>
  <c r="T24" i="123"/>
  <c r="W24" i="123"/>
  <c r="S24" i="123"/>
  <c r="V24" i="123"/>
  <c r="R24" i="123"/>
  <c r="U24" i="123"/>
  <c r="V9" i="123"/>
  <c r="R9" i="123"/>
  <c r="U9" i="123"/>
  <c r="T9" i="123"/>
  <c r="S9" i="123"/>
  <c r="W9" i="123"/>
  <c r="V25" i="123"/>
  <c r="R25" i="123"/>
  <c r="U25" i="123"/>
  <c r="T25" i="123"/>
  <c r="S25" i="123"/>
  <c r="W25" i="123"/>
  <c r="V19" i="123"/>
  <c r="R19" i="123"/>
  <c r="U19" i="123"/>
  <c r="T19" i="123"/>
  <c r="S19" i="123"/>
  <c r="W19" i="123"/>
  <c r="O22" i="123"/>
  <c r="K22" i="123"/>
  <c r="G22" i="123"/>
  <c r="M22" i="123"/>
  <c r="I22" i="123"/>
  <c r="K14" i="123"/>
  <c r="I14" i="123"/>
  <c r="G14" i="123"/>
  <c r="O14" i="123"/>
  <c r="M14" i="123"/>
  <c r="O8" i="123"/>
  <c r="K8" i="123"/>
  <c r="G8" i="123"/>
  <c r="M8" i="123"/>
  <c r="I8" i="123"/>
  <c r="M15" i="123"/>
  <c r="I15" i="123"/>
  <c r="G15" i="123"/>
  <c r="K15" i="123"/>
  <c r="O15" i="123"/>
  <c r="O18" i="123"/>
  <c r="K18" i="123"/>
  <c r="G18" i="123"/>
  <c r="I18" i="123"/>
  <c r="M18" i="123"/>
  <c r="O4" i="123"/>
  <c r="K4" i="123"/>
  <c r="G4" i="123"/>
  <c r="M4" i="123"/>
  <c r="I4" i="123"/>
  <c r="K11" i="123"/>
  <c r="G11" i="123"/>
  <c r="I11" i="123"/>
  <c r="O11" i="123"/>
  <c r="M11" i="123"/>
  <c r="M5" i="123"/>
  <c r="I5" i="123"/>
  <c r="G5" i="123"/>
  <c r="O5" i="123"/>
  <c r="K5" i="123"/>
  <c r="O24" i="123"/>
  <c r="K24" i="123"/>
  <c r="G24" i="123"/>
  <c r="M24" i="123"/>
  <c r="I24" i="123"/>
  <c r="M9" i="123"/>
  <c r="I9" i="123"/>
  <c r="K9" i="123"/>
  <c r="G9" i="123"/>
  <c r="O9" i="123"/>
  <c r="M25" i="123"/>
  <c r="I25" i="123"/>
  <c r="G25" i="123"/>
  <c r="G27" i="123" s="1"/>
  <c r="D34" i="123" s="1"/>
  <c r="B34" i="123" s="1"/>
  <c r="O25" i="123"/>
  <c r="K25" i="123"/>
  <c r="M19" i="123"/>
  <c r="I19" i="123"/>
  <c r="O19" i="123"/>
  <c r="G19" i="123"/>
  <c r="K19" i="123"/>
  <c r="F5" i="121"/>
  <c r="Q5" i="121"/>
  <c r="Q14" i="121"/>
  <c r="F14" i="121"/>
  <c r="Q24" i="121"/>
  <c r="F24" i="121"/>
  <c r="Q20" i="121"/>
  <c r="F20" i="121"/>
  <c r="Q16" i="121"/>
  <c r="F16" i="121"/>
  <c r="Q26" i="121"/>
  <c r="F26" i="121"/>
  <c r="F6" i="121"/>
  <c r="Q6" i="121"/>
  <c r="F11" i="121"/>
  <c r="Q11" i="121"/>
  <c r="F7" i="121"/>
  <c r="Q7" i="121"/>
  <c r="F8" i="121"/>
  <c r="Q8" i="121"/>
  <c r="Q12" i="121"/>
  <c r="F12" i="121"/>
  <c r="Q18" i="121"/>
  <c r="F18" i="121"/>
  <c r="Q22" i="121"/>
  <c r="F22" i="121"/>
  <c r="F4" i="121"/>
  <c r="Q4" i="121"/>
  <c r="F3" i="121"/>
  <c r="Q3" i="121"/>
  <c r="F10" i="121"/>
  <c r="Q10" i="121"/>
  <c r="F9" i="121"/>
  <c r="Q9" i="121"/>
  <c r="V15" i="121"/>
  <c r="R15" i="121"/>
  <c r="U15" i="121"/>
  <c r="W15" i="121"/>
  <c r="S15" i="121"/>
  <c r="T15" i="121"/>
  <c r="V21" i="121"/>
  <c r="R21" i="121"/>
  <c r="U21" i="121"/>
  <c r="W21" i="121"/>
  <c r="S21" i="121"/>
  <c r="T21" i="121"/>
  <c r="V25" i="121"/>
  <c r="R25" i="121"/>
  <c r="U25" i="121"/>
  <c r="W25" i="121"/>
  <c r="S25" i="121"/>
  <c r="T25" i="121"/>
  <c r="M15" i="121"/>
  <c r="I15" i="121"/>
  <c r="O15" i="121"/>
  <c r="K15" i="121"/>
  <c r="G15" i="121"/>
  <c r="M21" i="121"/>
  <c r="I21" i="121"/>
  <c r="O21" i="121"/>
  <c r="K21" i="121"/>
  <c r="G21" i="121"/>
  <c r="M25" i="121"/>
  <c r="I25" i="121"/>
  <c r="O25" i="121"/>
  <c r="K25" i="121"/>
  <c r="G25" i="121"/>
  <c r="V13" i="121"/>
  <c r="R13" i="121"/>
  <c r="U13" i="121"/>
  <c r="W13" i="121"/>
  <c r="S13" i="121"/>
  <c r="T13" i="121"/>
  <c r="V17" i="121"/>
  <c r="R17" i="121"/>
  <c r="U17" i="121"/>
  <c r="W17" i="121"/>
  <c r="S17" i="121"/>
  <c r="T17" i="121"/>
  <c r="V23" i="121"/>
  <c r="R23" i="121"/>
  <c r="U23" i="121"/>
  <c r="W23" i="121"/>
  <c r="S23" i="121"/>
  <c r="T23" i="121"/>
  <c r="V19" i="121"/>
  <c r="R19" i="121"/>
  <c r="U19" i="121"/>
  <c r="W19" i="121"/>
  <c r="S19" i="121"/>
  <c r="T19" i="121"/>
  <c r="O13" i="121"/>
  <c r="K13" i="121"/>
  <c r="G13" i="121"/>
  <c r="M13" i="121"/>
  <c r="I13" i="121"/>
  <c r="M17" i="121"/>
  <c r="I17" i="121"/>
  <c r="O17" i="121"/>
  <c r="K17" i="121"/>
  <c r="G17" i="121"/>
  <c r="M23" i="121"/>
  <c r="I23" i="121"/>
  <c r="O23" i="121"/>
  <c r="K23" i="121"/>
  <c r="G23" i="121"/>
  <c r="M19" i="121"/>
  <c r="I19" i="121"/>
  <c r="O19" i="121"/>
  <c r="K19" i="121"/>
  <c r="G19" i="121"/>
  <c r="F20" i="119"/>
  <c r="Q20" i="119"/>
  <c r="F23" i="119"/>
  <c r="Q23" i="119"/>
  <c r="F18" i="119"/>
  <c r="Q18" i="119"/>
  <c r="F24" i="119"/>
  <c r="Q24" i="119"/>
  <c r="F21" i="119"/>
  <c r="Q21" i="119"/>
  <c r="F19" i="119"/>
  <c r="Q19" i="119"/>
  <c r="F3" i="119"/>
  <c r="Q3" i="119"/>
  <c r="F8" i="119"/>
  <c r="Q8" i="119"/>
  <c r="F25" i="119"/>
  <c r="Q25" i="119"/>
  <c r="Q4" i="119"/>
  <c r="F4" i="119"/>
  <c r="Q11" i="119"/>
  <c r="F11" i="119"/>
  <c r="F22" i="119"/>
  <c r="Q22" i="119"/>
  <c r="Q9" i="119"/>
  <c r="F9" i="119"/>
  <c r="V13" i="119"/>
  <c r="R13" i="119"/>
  <c r="U13" i="119"/>
  <c r="T13" i="119"/>
  <c r="W13" i="119"/>
  <c r="S13" i="119"/>
  <c r="T14" i="119"/>
  <c r="W14" i="119"/>
  <c r="S14" i="119"/>
  <c r="V14" i="119"/>
  <c r="R14" i="119"/>
  <c r="U14" i="119"/>
  <c r="I7" i="119"/>
  <c r="K7" i="119"/>
  <c r="O7" i="119"/>
  <c r="G7" i="119"/>
  <c r="M7" i="119"/>
  <c r="V17" i="119"/>
  <c r="R17" i="119"/>
  <c r="U17" i="119"/>
  <c r="T17" i="119"/>
  <c r="W17" i="119"/>
  <c r="S17" i="119"/>
  <c r="T26" i="119"/>
  <c r="W26" i="119"/>
  <c r="S26" i="119"/>
  <c r="V26" i="119"/>
  <c r="R26" i="119"/>
  <c r="U26" i="119"/>
  <c r="O14" i="119"/>
  <c r="K14" i="119"/>
  <c r="G14" i="119"/>
  <c r="I14" i="119"/>
  <c r="M14" i="119"/>
  <c r="W7" i="119"/>
  <c r="T7" i="119"/>
  <c r="V7" i="119"/>
  <c r="R7" i="119"/>
  <c r="U7" i="119"/>
  <c r="S7" i="119"/>
  <c r="O26" i="119"/>
  <c r="K26" i="119"/>
  <c r="G26" i="119"/>
  <c r="M26" i="119"/>
  <c r="I26" i="119"/>
  <c r="M13" i="119"/>
  <c r="I13" i="119"/>
  <c r="O13" i="119"/>
  <c r="K13" i="119"/>
  <c r="G13" i="119"/>
  <c r="M17" i="119"/>
  <c r="I17" i="119"/>
  <c r="O17" i="119"/>
  <c r="G17" i="119"/>
  <c r="K17" i="119"/>
  <c r="T12" i="119"/>
  <c r="W12" i="119"/>
  <c r="S12" i="119"/>
  <c r="V12" i="119"/>
  <c r="R12" i="119"/>
  <c r="U12" i="119"/>
  <c r="I5" i="119"/>
  <c r="O5" i="119"/>
  <c r="G5" i="119"/>
  <c r="M5" i="119"/>
  <c r="K5" i="119"/>
  <c r="V15" i="119"/>
  <c r="R15" i="119"/>
  <c r="U15" i="119"/>
  <c r="T15" i="119"/>
  <c r="S15" i="119"/>
  <c r="W15" i="119"/>
  <c r="T16" i="119"/>
  <c r="W16" i="119"/>
  <c r="S16" i="119"/>
  <c r="V16" i="119"/>
  <c r="R16" i="119"/>
  <c r="U16" i="119"/>
  <c r="U6" i="119"/>
  <c r="V6" i="119"/>
  <c r="R6" i="119"/>
  <c r="T6" i="119"/>
  <c r="W6" i="119"/>
  <c r="S6" i="119"/>
  <c r="O10" i="119"/>
  <c r="I10" i="119"/>
  <c r="K10" i="119"/>
  <c r="G10" i="119"/>
  <c r="M10" i="119"/>
  <c r="O12" i="119"/>
  <c r="K12" i="119"/>
  <c r="G12" i="119"/>
  <c r="M12" i="119"/>
  <c r="I12" i="119"/>
  <c r="T5" i="119"/>
  <c r="S5" i="119"/>
  <c r="V5" i="119"/>
  <c r="R5" i="119"/>
  <c r="U5" i="119"/>
  <c r="W5" i="119"/>
  <c r="M15" i="119"/>
  <c r="I15" i="119"/>
  <c r="K15" i="119"/>
  <c r="G15" i="119"/>
  <c r="O15" i="119"/>
  <c r="O16" i="119"/>
  <c r="K16" i="119"/>
  <c r="G16" i="119"/>
  <c r="M16" i="119"/>
  <c r="I16" i="119"/>
  <c r="O6" i="119"/>
  <c r="G6" i="119"/>
  <c r="I6" i="119"/>
  <c r="K6" i="119"/>
  <c r="M6" i="119"/>
  <c r="W10" i="119"/>
  <c r="V10" i="119"/>
  <c r="R10" i="119"/>
  <c r="U10" i="119"/>
  <c r="T10" i="119"/>
  <c r="S10" i="119"/>
  <c r="O9" i="117"/>
  <c r="K9" i="117"/>
  <c r="G9" i="117"/>
  <c r="M9" i="117"/>
  <c r="I9" i="117"/>
  <c r="S4" i="117"/>
  <c r="V4" i="117"/>
  <c r="R4" i="117"/>
  <c r="U4" i="117"/>
  <c r="T4" i="117"/>
  <c r="W4" i="117"/>
  <c r="O18" i="117"/>
  <c r="M18" i="117"/>
  <c r="G18" i="117"/>
  <c r="K18" i="117"/>
  <c r="I18" i="117"/>
  <c r="O15" i="117"/>
  <c r="K15" i="117"/>
  <c r="G15" i="117"/>
  <c r="M15" i="117"/>
  <c r="I15" i="117"/>
  <c r="O22" i="117"/>
  <c r="K22" i="117"/>
  <c r="G22" i="117"/>
  <c r="M22" i="117"/>
  <c r="I22" i="117"/>
  <c r="O11" i="117"/>
  <c r="K11" i="117"/>
  <c r="G11" i="117"/>
  <c r="M11" i="117"/>
  <c r="I11" i="117"/>
  <c r="O10" i="117"/>
  <c r="K10" i="117"/>
  <c r="G10" i="117"/>
  <c r="M10" i="117"/>
  <c r="I10" i="117"/>
  <c r="M21" i="117"/>
  <c r="I21" i="117"/>
  <c r="O21" i="117"/>
  <c r="K21" i="117"/>
  <c r="G21" i="117"/>
  <c r="O12" i="117"/>
  <c r="K12" i="117"/>
  <c r="G12" i="117"/>
  <c r="M12" i="117"/>
  <c r="I12" i="117"/>
  <c r="M23" i="117"/>
  <c r="I23" i="117"/>
  <c r="K23" i="117"/>
  <c r="G23" i="117"/>
  <c r="O23" i="117"/>
  <c r="O14" i="117"/>
  <c r="K14" i="117"/>
  <c r="G14" i="117"/>
  <c r="M14" i="117"/>
  <c r="I14" i="117"/>
  <c r="M25" i="117"/>
  <c r="I25" i="117"/>
  <c r="G25" i="117"/>
  <c r="O25" i="117"/>
  <c r="K25" i="117"/>
  <c r="K8" i="117"/>
  <c r="M8" i="117"/>
  <c r="I8" i="117"/>
  <c r="O8" i="117"/>
  <c r="G8" i="117"/>
  <c r="M19" i="117"/>
  <c r="I19" i="117"/>
  <c r="G19" i="117"/>
  <c r="O19" i="117"/>
  <c r="K19" i="117"/>
  <c r="T20" i="117"/>
  <c r="W20" i="117"/>
  <c r="S20" i="117"/>
  <c r="V20" i="117"/>
  <c r="R20" i="117"/>
  <c r="U20" i="117"/>
  <c r="T5" i="117"/>
  <c r="W5" i="117"/>
  <c r="S5" i="117"/>
  <c r="V5" i="117"/>
  <c r="R5" i="117"/>
  <c r="U5" i="117"/>
  <c r="F3" i="117"/>
  <c r="Q3" i="117"/>
  <c r="G4" i="117"/>
  <c r="M4" i="117"/>
  <c r="I4" i="117"/>
  <c r="O4" i="117"/>
  <c r="K4" i="117"/>
  <c r="T26" i="117"/>
  <c r="W26" i="117"/>
  <c r="S26" i="117"/>
  <c r="V26" i="117"/>
  <c r="R26" i="117"/>
  <c r="U26" i="117"/>
  <c r="V7" i="117"/>
  <c r="R7" i="117"/>
  <c r="T7" i="117"/>
  <c r="U7" i="117"/>
  <c r="S7" i="117"/>
  <c r="W7" i="117"/>
  <c r="V9" i="117"/>
  <c r="R9" i="117"/>
  <c r="T9" i="117"/>
  <c r="S9" i="117"/>
  <c r="W9" i="117"/>
  <c r="U9" i="117"/>
  <c r="T24" i="117"/>
  <c r="W24" i="117"/>
  <c r="S24" i="117"/>
  <c r="V24" i="117"/>
  <c r="R24" i="117"/>
  <c r="U24" i="117"/>
  <c r="O20" i="117"/>
  <c r="K20" i="117"/>
  <c r="G20" i="117"/>
  <c r="I20" i="117"/>
  <c r="M20" i="117"/>
  <c r="M5" i="117"/>
  <c r="O5" i="117"/>
  <c r="K5" i="117"/>
  <c r="G5" i="117"/>
  <c r="I5" i="117"/>
  <c r="V13" i="117"/>
  <c r="R13" i="117"/>
  <c r="T13" i="117"/>
  <c r="U13" i="117"/>
  <c r="S13" i="117"/>
  <c r="W13" i="117"/>
  <c r="O26" i="117"/>
  <c r="K26" i="117"/>
  <c r="G26" i="117"/>
  <c r="M26" i="117"/>
  <c r="I26" i="117"/>
  <c r="K7" i="117"/>
  <c r="M7" i="117"/>
  <c r="I7" i="117"/>
  <c r="O7" i="117"/>
  <c r="G7" i="117"/>
  <c r="O24" i="117"/>
  <c r="K24" i="117"/>
  <c r="G24" i="117"/>
  <c r="M24" i="117"/>
  <c r="I24" i="117"/>
  <c r="V17" i="117"/>
  <c r="R17" i="117"/>
  <c r="T17" i="117"/>
  <c r="U17" i="117"/>
  <c r="S17" i="117"/>
  <c r="W17" i="117"/>
  <c r="T16" i="117"/>
  <c r="V16" i="117"/>
  <c r="R16" i="117"/>
  <c r="U16" i="117"/>
  <c r="S16" i="117"/>
  <c r="W16" i="117"/>
  <c r="F6" i="117"/>
  <c r="Q6" i="117"/>
  <c r="O13" i="117"/>
  <c r="K13" i="117"/>
  <c r="G13" i="117"/>
  <c r="M13" i="117"/>
  <c r="I13" i="117"/>
  <c r="T18" i="117"/>
  <c r="W18" i="117"/>
  <c r="S18" i="117"/>
  <c r="V18" i="117"/>
  <c r="R18" i="117"/>
  <c r="U18" i="117"/>
  <c r="V15" i="117"/>
  <c r="R15" i="117"/>
  <c r="T15" i="117"/>
  <c r="U15" i="117"/>
  <c r="S15" i="117"/>
  <c r="W15" i="117"/>
  <c r="T22" i="117"/>
  <c r="W22" i="117"/>
  <c r="S22" i="117"/>
  <c r="V22" i="117"/>
  <c r="R22" i="117"/>
  <c r="U22" i="117"/>
  <c r="V11" i="117"/>
  <c r="R11" i="117"/>
  <c r="T11" i="117"/>
  <c r="U11" i="117"/>
  <c r="S11" i="117"/>
  <c r="W11" i="117"/>
  <c r="T10" i="117"/>
  <c r="V10" i="117"/>
  <c r="R10" i="117"/>
  <c r="U10" i="117"/>
  <c r="S10" i="117"/>
  <c r="W10" i="117"/>
  <c r="V21" i="117"/>
  <c r="R21" i="117"/>
  <c r="U21" i="117"/>
  <c r="T21" i="117"/>
  <c r="W21" i="117"/>
  <c r="S21" i="117"/>
  <c r="T12" i="117"/>
  <c r="V12" i="117"/>
  <c r="R12" i="117"/>
  <c r="U12" i="117"/>
  <c r="S12" i="117"/>
  <c r="W12" i="117"/>
  <c r="V23" i="117"/>
  <c r="R23" i="117"/>
  <c r="U23" i="117"/>
  <c r="T23" i="117"/>
  <c r="W23" i="117"/>
  <c r="S23" i="117"/>
  <c r="T14" i="117"/>
  <c r="V14" i="117"/>
  <c r="R14" i="117"/>
  <c r="U14" i="117"/>
  <c r="S14" i="117"/>
  <c r="W14" i="117"/>
  <c r="V25" i="117"/>
  <c r="R25" i="117"/>
  <c r="U25" i="117"/>
  <c r="T25" i="117"/>
  <c r="W25" i="117"/>
  <c r="S25" i="117"/>
  <c r="T8" i="117"/>
  <c r="V8" i="117"/>
  <c r="R8" i="117"/>
  <c r="U8" i="117"/>
  <c r="S8" i="117"/>
  <c r="W8" i="117"/>
  <c r="V19" i="117"/>
  <c r="R19" i="117"/>
  <c r="U19" i="117"/>
  <c r="T19" i="117"/>
  <c r="S19" i="117"/>
  <c r="W19" i="117"/>
  <c r="M17" i="117"/>
  <c r="G17" i="117"/>
  <c r="K17" i="117"/>
  <c r="I17" i="117"/>
  <c r="O17" i="117"/>
  <c r="O16" i="117"/>
  <c r="K16" i="117"/>
  <c r="G16" i="117"/>
  <c r="M16" i="117"/>
  <c r="I16" i="117"/>
  <c r="E15" i="80"/>
  <c r="S15" i="80"/>
  <c r="F15" i="80"/>
  <c r="Q15" i="80"/>
  <c r="G15" i="80"/>
  <c r="D15" i="80"/>
  <c r="L15" i="80"/>
  <c r="J15" i="80"/>
  <c r="K15" i="80"/>
  <c r="H15" i="80"/>
  <c r="M15" i="80"/>
  <c r="O15" i="80"/>
  <c r="I15" i="80"/>
  <c r="H5" i="80" s="1"/>
  <c r="P15" i="80"/>
  <c r="R15" i="80"/>
  <c r="N15" i="80"/>
  <c r="O26" i="137" l="1"/>
  <c r="K26" i="137"/>
  <c r="G26" i="137"/>
  <c r="G27" i="137" s="1"/>
  <c r="D34" i="137" s="1"/>
  <c r="B34" i="137" s="1"/>
  <c r="M26" i="137"/>
  <c r="I26" i="137"/>
  <c r="V17" i="137"/>
  <c r="R17" i="137"/>
  <c r="U17" i="137"/>
  <c r="W17" i="137"/>
  <c r="S17" i="137"/>
  <c r="T17" i="137"/>
  <c r="V4" i="137"/>
  <c r="R4" i="137"/>
  <c r="U4" i="137"/>
  <c r="T4" i="137"/>
  <c r="W4" i="137"/>
  <c r="S4" i="137"/>
  <c r="T7" i="137"/>
  <c r="W7" i="137"/>
  <c r="S7" i="137"/>
  <c r="V7" i="137"/>
  <c r="R7" i="137"/>
  <c r="U7" i="137"/>
  <c r="O15" i="137"/>
  <c r="K15" i="137"/>
  <c r="G15" i="137"/>
  <c r="M15" i="137"/>
  <c r="I15" i="137"/>
  <c r="T26" i="137"/>
  <c r="W26" i="137"/>
  <c r="S26" i="137"/>
  <c r="U26" i="137"/>
  <c r="V26" i="137"/>
  <c r="R26" i="137"/>
  <c r="M17" i="137"/>
  <c r="I17" i="137"/>
  <c r="O17" i="137"/>
  <c r="K17" i="137"/>
  <c r="G17" i="137"/>
  <c r="M4" i="137"/>
  <c r="I4" i="137"/>
  <c r="G4" i="137"/>
  <c r="O4" i="137"/>
  <c r="K4" i="137"/>
  <c r="O7" i="137"/>
  <c r="K7" i="137"/>
  <c r="G7" i="137"/>
  <c r="M7" i="137"/>
  <c r="I7" i="137"/>
  <c r="V15" i="137"/>
  <c r="R15" i="137"/>
  <c r="W15" i="137"/>
  <c r="S15" i="137"/>
  <c r="T15" i="137"/>
  <c r="U15" i="137"/>
  <c r="T5" i="137"/>
  <c r="W5" i="137"/>
  <c r="S5" i="137"/>
  <c r="V5" i="137"/>
  <c r="R5" i="137"/>
  <c r="U5" i="137"/>
  <c r="V8" i="137"/>
  <c r="R8" i="137"/>
  <c r="U8" i="137"/>
  <c r="T8" i="137"/>
  <c r="W8" i="137"/>
  <c r="S8" i="137"/>
  <c r="O13" i="137"/>
  <c r="K13" i="137"/>
  <c r="G13" i="137"/>
  <c r="I13" i="137"/>
  <c r="M13" i="137"/>
  <c r="T3" i="137"/>
  <c r="W3" i="137"/>
  <c r="S3" i="137"/>
  <c r="V3" i="137"/>
  <c r="R3" i="137"/>
  <c r="U3" i="137"/>
  <c r="V6" i="137"/>
  <c r="R6" i="137"/>
  <c r="U6" i="137"/>
  <c r="T6" i="137"/>
  <c r="S6" i="137"/>
  <c r="W6" i="137"/>
  <c r="O5" i="137"/>
  <c r="K5" i="137"/>
  <c r="G5" i="137"/>
  <c r="M5" i="137"/>
  <c r="I5" i="137"/>
  <c r="M8" i="137"/>
  <c r="I8" i="137"/>
  <c r="O8" i="137"/>
  <c r="K8" i="137"/>
  <c r="G8" i="137"/>
  <c r="W13" i="137"/>
  <c r="S13" i="137"/>
  <c r="T13" i="137"/>
  <c r="R13" i="137"/>
  <c r="V13" i="137"/>
  <c r="U13" i="137"/>
  <c r="O3" i="137"/>
  <c r="K3" i="137"/>
  <c r="G3" i="137"/>
  <c r="M3" i="137"/>
  <c r="I3" i="137"/>
  <c r="M6" i="137"/>
  <c r="I6" i="137"/>
  <c r="G6" i="137"/>
  <c r="O6" i="137"/>
  <c r="K6" i="137"/>
  <c r="T20" i="135"/>
  <c r="W20" i="135"/>
  <c r="S20" i="135"/>
  <c r="V20" i="135"/>
  <c r="R20" i="135"/>
  <c r="U20" i="135"/>
  <c r="V21" i="135"/>
  <c r="R21" i="135"/>
  <c r="U21" i="135"/>
  <c r="T21" i="135"/>
  <c r="W21" i="135"/>
  <c r="S21" i="135"/>
  <c r="M19" i="135"/>
  <c r="I19" i="135"/>
  <c r="G19" i="135"/>
  <c r="O19" i="135"/>
  <c r="K19" i="135"/>
  <c r="O20" i="135"/>
  <c r="K20" i="135"/>
  <c r="G20" i="135"/>
  <c r="I20" i="135"/>
  <c r="M20" i="135"/>
  <c r="O5" i="135"/>
  <c r="K5" i="135"/>
  <c r="G5" i="135"/>
  <c r="I5" i="135"/>
  <c r="M5" i="135"/>
  <c r="M21" i="135"/>
  <c r="I21" i="135"/>
  <c r="O21" i="135"/>
  <c r="K21" i="135"/>
  <c r="G21" i="135"/>
  <c r="O26" i="135"/>
  <c r="K26" i="135"/>
  <c r="G26" i="135"/>
  <c r="M26" i="135"/>
  <c r="I26" i="135"/>
  <c r="V19" i="135"/>
  <c r="R19" i="135"/>
  <c r="U19" i="135"/>
  <c r="T19" i="135"/>
  <c r="S19" i="135"/>
  <c r="W19" i="135"/>
  <c r="W5" i="135"/>
  <c r="S5" i="135"/>
  <c r="V5" i="135"/>
  <c r="R5" i="135"/>
  <c r="T5" i="135"/>
  <c r="U5" i="135"/>
  <c r="T26" i="135"/>
  <c r="W26" i="135"/>
  <c r="S26" i="135"/>
  <c r="V26" i="135"/>
  <c r="R26" i="135"/>
  <c r="U26" i="135"/>
  <c r="V23" i="135"/>
  <c r="R23" i="135"/>
  <c r="U23" i="135"/>
  <c r="T23" i="135"/>
  <c r="S23" i="135"/>
  <c r="W23" i="135"/>
  <c r="T24" i="135"/>
  <c r="W24" i="135"/>
  <c r="S24" i="135"/>
  <c r="V24" i="135"/>
  <c r="R24" i="135"/>
  <c r="U24" i="135"/>
  <c r="V25" i="135"/>
  <c r="R25" i="135"/>
  <c r="U25" i="135"/>
  <c r="T25" i="135"/>
  <c r="W25" i="135"/>
  <c r="S25" i="135"/>
  <c r="M10" i="135"/>
  <c r="I10" i="135"/>
  <c r="O10" i="135"/>
  <c r="G10" i="135"/>
  <c r="K10" i="135"/>
  <c r="W3" i="135"/>
  <c r="S3" i="135"/>
  <c r="V3" i="135"/>
  <c r="R3" i="135"/>
  <c r="T3" i="135"/>
  <c r="U3" i="135"/>
  <c r="M23" i="135"/>
  <c r="I23" i="135"/>
  <c r="K23" i="135"/>
  <c r="O23" i="135"/>
  <c r="G23" i="135"/>
  <c r="O24" i="135"/>
  <c r="K24" i="135"/>
  <c r="G24" i="135"/>
  <c r="M24" i="135"/>
  <c r="I24" i="135"/>
  <c r="M25" i="135"/>
  <c r="I25" i="135"/>
  <c r="G25" i="135"/>
  <c r="K25" i="135"/>
  <c r="O25" i="135"/>
  <c r="V10" i="135"/>
  <c r="U10" i="135"/>
  <c r="T10" i="135"/>
  <c r="S10" i="135"/>
  <c r="W10" i="135"/>
  <c r="R10" i="135"/>
  <c r="O3" i="135"/>
  <c r="K3" i="135"/>
  <c r="G3" i="135"/>
  <c r="M3" i="135"/>
  <c r="I3" i="135"/>
  <c r="T18" i="133"/>
  <c r="W18" i="133"/>
  <c r="S18" i="133"/>
  <c r="V18" i="133"/>
  <c r="R18" i="133"/>
  <c r="U18" i="133"/>
  <c r="V11" i="133"/>
  <c r="R11" i="133"/>
  <c r="T11" i="133"/>
  <c r="U11" i="133"/>
  <c r="S11" i="133"/>
  <c r="W11" i="133"/>
  <c r="T14" i="133"/>
  <c r="W14" i="133"/>
  <c r="S14" i="133"/>
  <c r="V14" i="133"/>
  <c r="R14" i="133"/>
  <c r="U14" i="133"/>
  <c r="T12" i="133"/>
  <c r="W12" i="133"/>
  <c r="S12" i="133"/>
  <c r="V12" i="133"/>
  <c r="R12" i="133"/>
  <c r="U12" i="133"/>
  <c r="M3" i="133"/>
  <c r="I3" i="133"/>
  <c r="O3" i="133"/>
  <c r="K3" i="133"/>
  <c r="G3" i="133"/>
  <c r="V17" i="133"/>
  <c r="R17" i="133"/>
  <c r="U17" i="133"/>
  <c r="T17" i="133"/>
  <c r="W17" i="133"/>
  <c r="S17" i="133"/>
  <c r="O18" i="133"/>
  <c r="K18" i="133"/>
  <c r="G18" i="133"/>
  <c r="M18" i="133"/>
  <c r="I18" i="133"/>
  <c r="I11" i="133"/>
  <c r="M11" i="133"/>
  <c r="G11" i="133"/>
  <c r="O11" i="133"/>
  <c r="K11" i="133"/>
  <c r="O14" i="133"/>
  <c r="K14" i="133"/>
  <c r="G14" i="133"/>
  <c r="M14" i="133"/>
  <c r="I14" i="133"/>
  <c r="O12" i="133"/>
  <c r="K12" i="133"/>
  <c r="I12" i="133"/>
  <c r="G12" i="133"/>
  <c r="M12" i="133"/>
  <c r="U3" i="133"/>
  <c r="W3" i="133"/>
  <c r="S3" i="133"/>
  <c r="V3" i="133"/>
  <c r="R3" i="133"/>
  <c r="T3" i="133"/>
  <c r="M17" i="133"/>
  <c r="I17" i="133"/>
  <c r="O17" i="133"/>
  <c r="G17" i="133"/>
  <c r="K17" i="133"/>
  <c r="G27" i="133"/>
  <c r="D34" i="133" s="1"/>
  <c r="B34" i="133" s="1"/>
  <c r="W4" i="133"/>
  <c r="S4" i="133"/>
  <c r="V4" i="133"/>
  <c r="U4" i="133"/>
  <c r="T4" i="133"/>
  <c r="R4" i="133"/>
  <c r="V13" i="133"/>
  <c r="R13" i="133"/>
  <c r="U13" i="133"/>
  <c r="T13" i="133"/>
  <c r="W13" i="133"/>
  <c r="S13" i="133"/>
  <c r="M7" i="133"/>
  <c r="I7" i="133"/>
  <c r="O7" i="133"/>
  <c r="K7" i="133"/>
  <c r="G7" i="133"/>
  <c r="O10" i="133"/>
  <c r="K10" i="133"/>
  <c r="G10" i="133"/>
  <c r="M10" i="133"/>
  <c r="I10" i="133"/>
  <c r="V15" i="133"/>
  <c r="R15" i="133"/>
  <c r="U15" i="133"/>
  <c r="T15" i="133"/>
  <c r="W15" i="133"/>
  <c r="S15" i="133"/>
  <c r="W6" i="133"/>
  <c r="S6" i="133"/>
  <c r="U6" i="133"/>
  <c r="V6" i="133"/>
  <c r="T6" i="133"/>
  <c r="R6" i="133"/>
  <c r="T16" i="133"/>
  <c r="W16" i="133"/>
  <c r="S16" i="133"/>
  <c r="V16" i="133"/>
  <c r="R16" i="133"/>
  <c r="U16" i="133"/>
  <c r="O4" i="133"/>
  <c r="K4" i="133"/>
  <c r="G4" i="133"/>
  <c r="M4" i="133"/>
  <c r="I4" i="133"/>
  <c r="M13" i="133"/>
  <c r="I13" i="133"/>
  <c r="O13" i="133"/>
  <c r="K13" i="133"/>
  <c r="G13" i="133"/>
  <c r="U7" i="133"/>
  <c r="T7" i="133"/>
  <c r="W7" i="133"/>
  <c r="S7" i="133"/>
  <c r="V7" i="133"/>
  <c r="R7" i="133"/>
  <c r="V10" i="133"/>
  <c r="S10" i="133"/>
  <c r="R10" i="133"/>
  <c r="U10" i="133"/>
  <c r="T10" i="133"/>
  <c r="W10" i="133"/>
  <c r="M15" i="133"/>
  <c r="I15" i="133"/>
  <c r="K15" i="133"/>
  <c r="G15" i="133"/>
  <c r="O15" i="133"/>
  <c r="O6" i="133"/>
  <c r="K6" i="133"/>
  <c r="G6" i="133"/>
  <c r="M6" i="133"/>
  <c r="I6" i="133"/>
  <c r="O16" i="133"/>
  <c r="K16" i="133"/>
  <c r="G16" i="133"/>
  <c r="I16" i="133"/>
  <c r="M16" i="133"/>
  <c r="M12" i="131"/>
  <c r="O12" i="131"/>
  <c r="I12" i="131"/>
  <c r="K12" i="131"/>
  <c r="G12" i="131"/>
  <c r="V15" i="131"/>
  <c r="R15" i="131"/>
  <c r="U15" i="131"/>
  <c r="W15" i="131"/>
  <c r="S15" i="131"/>
  <c r="T15" i="131"/>
  <c r="M7" i="131"/>
  <c r="I7" i="131"/>
  <c r="O7" i="131"/>
  <c r="K7" i="131"/>
  <c r="G7" i="131"/>
  <c r="V11" i="131"/>
  <c r="R11" i="131"/>
  <c r="W11" i="131"/>
  <c r="U11" i="131"/>
  <c r="S11" i="131"/>
  <c r="T11" i="131"/>
  <c r="O14" i="131"/>
  <c r="K14" i="131"/>
  <c r="G14" i="131"/>
  <c r="M14" i="131"/>
  <c r="I14" i="131"/>
  <c r="T12" i="131"/>
  <c r="U12" i="131"/>
  <c r="R12" i="131"/>
  <c r="V12" i="131"/>
  <c r="W12" i="131"/>
  <c r="S12" i="131"/>
  <c r="M15" i="131"/>
  <c r="I15" i="131"/>
  <c r="O15" i="131"/>
  <c r="K15" i="131"/>
  <c r="G15" i="131"/>
  <c r="U7" i="131"/>
  <c r="T7" i="131"/>
  <c r="W7" i="131"/>
  <c r="V7" i="131"/>
  <c r="R7" i="131"/>
  <c r="S7" i="131"/>
  <c r="G11" i="131"/>
  <c r="O11" i="131"/>
  <c r="K11" i="131"/>
  <c r="I11" i="131"/>
  <c r="M11" i="131"/>
  <c r="T14" i="131"/>
  <c r="W14" i="131"/>
  <c r="S14" i="131"/>
  <c r="U14" i="131"/>
  <c r="V14" i="131"/>
  <c r="R14" i="131"/>
  <c r="M3" i="131"/>
  <c r="I3" i="131"/>
  <c r="O3" i="131"/>
  <c r="K3" i="131"/>
  <c r="G3" i="131"/>
  <c r="O18" i="131"/>
  <c r="K18" i="131"/>
  <c r="G18" i="131"/>
  <c r="M18" i="131"/>
  <c r="I18" i="131"/>
  <c r="O16" i="131"/>
  <c r="K16" i="131"/>
  <c r="G16" i="131"/>
  <c r="M16" i="131"/>
  <c r="I16" i="131"/>
  <c r="V13" i="131"/>
  <c r="R13" i="131"/>
  <c r="U13" i="131"/>
  <c r="W13" i="131"/>
  <c r="S13" i="131"/>
  <c r="T13" i="131"/>
  <c r="V17" i="131"/>
  <c r="R17" i="131"/>
  <c r="U17" i="131"/>
  <c r="W17" i="131"/>
  <c r="S17" i="131"/>
  <c r="T17" i="131"/>
  <c r="U3" i="131"/>
  <c r="T3" i="131"/>
  <c r="V3" i="131"/>
  <c r="R3" i="131"/>
  <c r="S3" i="131"/>
  <c r="W3" i="131"/>
  <c r="T18" i="131"/>
  <c r="W18" i="131"/>
  <c r="S18" i="131"/>
  <c r="U18" i="131"/>
  <c r="R18" i="131"/>
  <c r="V18" i="131"/>
  <c r="T16" i="131"/>
  <c r="W16" i="131"/>
  <c r="S16" i="131"/>
  <c r="U16" i="131"/>
  <c r="V16" i="131"/>
  <c r="R16" i="131"/>
  <c r="O13" i="131"/>
  <c r="K13" i="131"/>
  <c r="G13" i="131"/>
  <c r="I13" i="131"/>
  <c r="M13" i="131"/>
  <c r="M17" i="131"/>
  <c r="I17" i="131"/>
  <c r="O17" i="131"/>
  <c r="K17" i="131"/>
  <c r="G17" i="131"/>
  <c r="T24" i="129"/>
  <c r="W24" i="129"/>
  <c r="S24" i="129"/>
  <c r="V24" i="129"/>
  <c r="R24" i="129"/>
  <c r="U24" i="129"/>
  <c r="O4" i="129"/>
  <c r="K4" i="129"/>
  <c r="G4" i="129"/>
  <c r="M4" i="129"/>
  <c r="I4" i="129"/>
  <c r="T14" i="129"/>
  <c r="W14" i="129"/>
  <c r="S14" i="129"/>
  <c r="V14" i="129"/>
  <c r="R14" i="129"/>
  <c r="U14" i="129"/>
  <c r="V7" i="129"/>
  <c r="R7" i="129"/>
  <c r="U7" i="129"/>
  <c r="T7" i="129"/>
  <c r="W7" i="129"/>
  <c r="S7" i="129"/>
  <c r="T16" i="129"/>
  <c r="W16" i="129"/>
  <c r="S16" i="129"/>
  <c r="V16" i="129"/>
  <c r="R16" i="129"/>
  <c r="U16" i="129"/>
  <c r="V19" i="129"/>
  <c r="R19" i="129"/>
  <c r="U19" i="129"/>
  <c r="T19" i="129"/>
  <c r="S19" i="129"/>
  <c r="W19" i="129"/>
  <c r="V21" i="129"/>
  <c r="R21" i="129"/>
  <c r="U21" i="129"/>
  <c r="T21" i="129"/>
  <c r="S21" i="129"/>
  <c r="W21" i="129"/>
  <c r="T18" i="129"/>
  <c r="W18" i="129"/>
  <c r="S18" i="129"/>
  <c r="V18" i="129"/>
  <c r="R18" i="129"/>
  <c r="U18" i="129"/>
  <c r="T20" i="129"/>
  <c r="W20" i="129"/>
  <c r="S20" i="129"/>
  <c r="V20" i="129"/>
  <c r="R20" i="129"/>
  <c r="U20" i="129"/>
  <c r="T22" i="129"/>
  <c r="W22" i="129"/>
  <c r="S22" i="129"/>
  <c r="V22" i="129"/>
  <c r="R22" i="129"/>
  <c r="U22" i="129"/>
  <c r="T6" i="129"/>
  <c r="R6" i="129"/>
  <c r="W6" i="129"/>
  <c r="S6" i="129"/>
  <c r="V6" i="129"/>
  <c r="U6" i="129"/>
  <c r="O24" i="129"/>
  <c r="K24" i="129"/>
  <c r="G24" i="129"/>
  <c r="I24" i="129"/>
  <c r="M24" i="129"/>
  <c r="T4" i="129"/>
  <c r="W4" i="129"/>
  <c r="S4" i="129"/>
  <c r="U4" i="129"/>
  <c r="R4" i="129"/>
  <c r="V4" i="129"/>
  <c r="O14" i="129"/>
  <c r="K14" i="129"/>
  <c r="G14" i="129"/>
  <c r="I14" i="129"/>
  <c r="M14" i="129"/>
  <c r="M7" i="129"/>
  <c r="I7" i="129"/>
  <c r="O7" i="129"/>
  <c r="K7" i="129"/>
  <c r="G7" i="129"/>
  <c r="O16" i="129"/>
  <c r="K16" i="129"/>
  <c r="G16" i="129"/>
  <c r="I16" i="129"/>
  <c r="M16" i="129"/>
  <c r="M19" i="129"/>
  <c r="I19" i="129"/>
  <c r="G19" i="129"/>
  <c r="O19" i="129"/>
  <c r="K19" i="129"/>
  <c r="M21" i="129"/>
  <c r="I21" i="129"/>
  <c r="O21" i="129"/>
  <c r="K21" i="129"/>
  <c r="G21" i="129"/>
  <c r="O18" i="129"/>
  <c r="K18" i="129"/>
  <c r="G18" i="129"/>
  <c r="M18" i="129"/>
  <c r="I18" i="129"/>
  <c r="O20" i="129"/>
  <c r="K20" i="129"/>
  <c r="G20" i="129"/>
  <c r="I20" i="129"/>
  <c r="M20" i="129"/>
  <c r="O22" i="129"/>
  <c r="K22" i="129"/>
  <c r="G22" i="129"/>
  <c r="M22" i="129"/>
  <c r="I22" i="129"/>
  <c r="O6" i="129"/>
  <c r="K6" i="129"/>
  <c r="G6" i="129"/>
  <c r="M6" i="129"/>
  <c r="I6" i="129"/>
  <c r="V25" i="129"/>
  <c r="R25" i="129"/>
  <c r="U25" i="129"/>
  <c r="T25" i="129"/>
  <c r="W25" i="129"/>
  <c r="S25" i="129"/>
  <c r="V3" i="129"/>
  <c r="R3" i="129"/>
  <c r="U3" i="129"/>
  <c r="W3" i="129"/>
  <c r="S3" i="129"/>
  <c r="T3" i="129"/>
  <c r="V15" i="129"/>
  <c r="R15" i="129"/>
  <c r="U15" i="129"/>
  <c r="T15" i="129"/>
  <c r="W15" i="129"/>
  <c r="S15" i="129"/>
  <c r="T26" i="129"/>
  <c r="W26" i="129"/>
  <c r="S26" i="129"/>
  <c r="V26" i="129"/>
  <c r="R26" i="129"/>
  <c r="U26" i="129"/>
  <c r="V17" i="129"/>
  <c r="R17" i="129"/>
  <c r="U17" i="129"/>
  <c r="T17" i="129"/>
  <c r="W17" i="129"/>
  <c r="S17" i="129"/>
  <c r="T8" i="129"/>
  <c r="R8" i="129"/>
  <c r="W8" i="129"/>
  <c r="S8" i="129"/>
  <c r="V8" i="129"/>
  <c r="U8" i="129"/>
  <c r="V9" i="129"/>
  <c r="R9" i="129"/>
  <c r="T9" i="129"/>
  <c r="U9" i="129"/>
  <c r="W9" i="129"/>
  <c r="S9" i="129"/>
  <c r="V11" i="129"/>
  <c r="R11" i="129"/>
  <c r="T11" i="129"/>
  <c r="S11" i="129"/>
  <c r="W11" i="129"/>
  <c r="U11" i="129"/>
  <c r="V10" i="129"/>
  <c r="T10" i="129"/>
  <c r="R10" i="129"/>
  <c r="S10" i="129"/>
  <c r="W10" i="129"/>
  <c r="U10" i="129"/>
  <c r="V23" i="129"/>
  <c r="R23" i="129"/>
  <c r="U23" i="129"/>
  <c r="T23" i="129"/>
  <c r="W23" i="129"/>
  <c r="S23" i="129"/>
  <c r="T12" i="129"/>
  <c r="W12" i="129"/>
  <c r="S12" i="129"/>
  <c r="V12" i="129"/>
  <c r="R12" i="129"/>
  <c r="U12" i="129"/>
  <c r="V13" i="129"/>
  <c r="R13" i="129"/>
  <c r="U13" i="129"/>
  <c r="T13" i="129"/>
  <c r="W13" i="129"/>
  <c r="S13" i="129"/>
  <c r="M25" i="129"/>
  <c r="I25" i="129"/>
  <c r="O25" i="129"/>
  <c r="G25" i="129"/>
  <c r="K25" i="129"/>
  <c r="M3" i="129"/>
  <c r="I3" i="129"/>
  <c r="O3" i="129"/>
  <c r="K3" i="129"/>
  <c r="G3" i="129"/>
  <c r="M15" i="129"/>
  <c r="I15" i="129"/>
  <c r="K15" i="129"/>
  <c r="G15" i="129"/>
  <c r="O15" i="129"/>
  <c r="O26" i="129"/>
  <c r="K26" i="129"/>
  <c r="G26" i="129"/>
  <c r="M26" i="129"/>
  <c r="I26" i="129"/>
  <c r="M17" i="129"/>
  <c r="I17" i="129"/>
  <c r="G17" i="129"/>
  <c r="O17" i="129"/>
  <c r="K17" i="129"/>
  <c r="O8" i="129"/>
  <c r="K8" i="129"/>
  <c r="G8" i="129"/>
  <c r="M8" i="129"/>
  <c r="I8" i="129"/>
  <c r="M9" i="129"/>
  <c r="I9" i="129"/>
  <c r="O9" i="129"/>
  <c r="K9" i="129"/>
  <c r="G9" i="129"/>
  <c r="K11" i="129"/>
  <c r="I11" i="129"/>
  <c r="M11" i="129"/>
  <c r="G11" i="129"/>
  <c r="O11" i="129"/>
  <c r="O10" i="129"/>
  <c r="K10" i="129"/>
  <c r="G10" i="129"/>
  <c r="M10" i="129"/>
  <c r="I10" i="129"/>
  <c r="M23" i="129"/>
  <c r="I23" i="129"/>
  <c r="K23" i="129"/>
  <c r="G23" i="129"/>
  <c r="O23" i="129"/>
  <c r="O12" i="129"/>
  <c r="K12" i="129"/>
  <c r="I12" i="129"/>
  <c r="M12" i="129"/>
  <c r="G12" i="129"/>
  <c r="M13" i="129"/>
  <c r="I13" i="129"/>
  <c r="O13" i="129"/>
  <c r="K13" i="129"/>
  <c r="G13" i="129"/>
  <c r="M14" i="127"/>
  <c r="I14" i="127"/>
  <c r="O14" i="127"/>
  <c r="G14" i="127"/>
  <c r="K14" i="127"/>
  <c r="O20" i="127"/>
  <c r="K20" i="127"/>
  <c r="G20" i="127"/>
  <c r="M20" i="127"/>
  <c r="I20" i="127"/>
  <c r="O22" i="127"/>
  <c r="K22" i="127"/>
  <c r="G22" i="127"/>
  <c r="M22" i="127"/>
  <c r="I22" i="127"/>
  <c r="M8" i="127"/>
  <c r="I8" i="127"/>
  <c r="G8" i="127"/>
  <c r="O8" i="127"/>
  <c r="K8" i="127"/>
  <c r="M4" i="127"/>
  <c r="I4" i="127"/>
  <c r="K4" i="127"/>
  <c r="O4" i="127"/>
  <c r="G4" i="127"/>
  <c r="O3" i="127"/>
  <c r="K3" i="127"/>
  <c r="G3" i="127"/>
  <c r="I3" i="127"/>
  <c r="M3" i="127"/>
  <c r="O26" i="127"/>
  <c r="K26" i="127"/>
  <c r="G26" i="127"/>
  <c r="G27" i="127" s="1"/>
  <c r="D34" i="127" s="1"/>
  <c r="B34" i="127" s="1"/>
  <c r="M26" i="127"/>
  <c r="I26" i="127"/>
  <c r="T22" i="127"/>
  <c r="W22" i="127"/>
  <c r="S22" i="127"/>
  <c r="U22" i="127"/>
  <c r="V22" i="127"/>
  <c r="R22" i="127"/>
  <c r="U8" i="127"/>
  <c r="W8" i="127"/>
  <c r="V8" i="127"/>
  <c r="T8" i="127"/>
  <c r="S8" i="127"/>
  <c r="R8" i="127"/>
  <c r="U4" i="127"/>
  <c r="T4" i="127"/>
  <c r="R4" i="127"/>
  <c r="V4" i="127"/>
  <c r="S4" i="127"/>
  <c r="W4" i="127"/>
  <c r="W3" i="127"/>
  <c r="S3" i="127"/>
  <c r="R3" i="127"/>
  <c r="T3" i="127"/>
  <c r="V3" i="127"/>
  <c r="U3" i="127"/>
  <c r="T26" i="127"/>
  <c r="W26" i="127"/>
  <c r="S26" i="127"/>
  <c r="U26" i="127"/>
  <c r="V26" i="127"/>
  <c r="R26" i="127"/>
  <c r="O24" i="127"/>
  <c r="K24" i="127"/>
  <c r="G24" i="127"/>
  <c r="M24" i="127"/>
  <c r="I24" i="127"/>
  <c r="M12" i="127"/>
  <c r="K12" i="127"/>
  <c r="O12" i="127"/>
  <c r="I12" i="127"/>
  <c r="G12" i="127"/>
  <c r="O18" i="127"/>
  <c r="K18" i="127"/>
  <c r="G18" i="127"/>
  <c r="M18" i="127"/>
  <c r="I18" i="127"/>
  <c r="U14" i="127"/>
  <c r="T14" i="127"/>
  <c r="S14" i="127"/>
  <c r="W14" i="127"/>
  <c r="R14" i="127"/>
  <c r="V14" i="127"/>
  <c r="T24" i="127"/>
  <c r="W24" i="127"/>
  <c r="S24" i="127"/>
  <c r="U24" i="127"/>
  <c r="V24" i="127"/>
  <c r="R24" i="127"/>
  <c r="U12" i="127"/>
  <c r="V12" i="127"/>
  <c r="T12" i="127"/>
  <c r="S12" i="127"/>
  <c r="W12" i="127"/>
  <c r="R12" i="127"/>
  <c r="T18" i="127"/>
  <c r="W18" i="127"/>
  <c r="S18" i="127"/>
  <c r="U18" i="127"/>
  <c r="V18" i="127"/>
  <c r="R18" i="127"/>
  <c r="T20" i="127"/>
  <c r="W20" i="127"/>
  <c r="S20" i="127"/>
  <c r="U20" i="127"/>
  <c r="V20" i="127"/>
  <c r="R20" i="127"/>
  <c r="V19" i="125"/>
  <c r="R19" i="125"/>
  <c r="T19" i="125"/>
  <c r="W19" i="125"/>
  <c r="S19" i="125"/>
  <c r="U19" i="125"/>
  <c r="T10" i="125"/>
  <c r="V10" i="125"/>
  <c r="R10" i="125"/>
  <c r="U10" i="125"/>
  <c r="W10" i="125"/>
  <c r="S10" i="125"/>
  <c r="T20" i="125"/>
  <c r="V20" i="125"/>
  <c r="R20" i="125"/>
  <c r="U20" i="125"/>
  <c r="S20" i="125"/>
  <c r="W20" i="125"/>
  <c r="V21" i="125"/>
  <c r="R21" i="125"/>
  <c r="T21" i="125"/>
  <c r="W21" i="125"/>
  <c r="S21" i="125"/>
  <c r="U21" i="125"/>
  <c r="V23" i="125"/>
  <c r="R23" i="125"/>
  <c r="T23" i="125"/>
  <c r="W23" i="125"/>
  <c r="S23" i="125"/>
  <c r="U23" i="125"/>
  <c r="V11" i="125"/>
  <c r="R11" i="125"/>
  <c r="T11" i="125"/>
  <c r="U11" i="125"/>
  <c r="W11" i="125"/>
  <c r="S11" i="125"/>
  <c r="T24" i="125"/>
  <c r="V24" i="125"/>
  <c r="R24" i="125"/>
  <c r="U24" i="125"/>
  <c r="S24" i="125"/>
  <c r="W24" i="125"/>
  <c r="O19" i="125"/>
  <c r="K19" i="125"/>
  <c r="G19" i="125"/>
  <c r="M19" i="125"/>
  <c r="I19" i="125"/>
  <c r="M10" i="125"/>
  <c r="I10" i="125"/>
  <c r="K10" i="125"/>
  <c r="G10" i="125"/>
  <c r="O10" i="125"/>
  <c r="M20" i="125"/>
  <c r="I20" i="125"/>
  <c r="K20" i="125"/>
  <c r="G20" i="125"/>
  <c r="O20" i="125"/>
  <c r="O21" i="125"/>
  <c r="K21" i="125"/>
  <c r="G21" i="125"/>
  <c r="I21" i="125"/>
  <c r="M21" i="125"/>
  <c r="O23" i="125"/>
  <c r="K23" i="125"/>
  <c r="G23" i="125"/>
  <c r="M23" i="125"/>
  <c r="I23" i="125"/>
  <c r="M11" i="125"/>
  <c r="K11" i="125"/>
  <c r="O11" i="125"/>
  <c r="I11" i="125"/>
  <c r="G11" i="125"/>
  <c r="M24" i="125"/>
  <c r="I24" i="125"/>
  <c r="G24" i="125"/>
  <c r="K24" i="125"/>
  <c r="O24" i="125"/>
  <c r="T26" i="125"/>
  <c r="V26" i="125"/>
  <c r="R26" i="125"/>
  <c r="U26" i="125"/>
  <c r="W26" i="125"/>
  <c r="S26" i="125"/>
  <c r="V3" i="125"/>
  <c r="T3" i="125"/>
  <c r="R3" i="125"/>
  <c r="W3" i="125"/>
  <c r="S3" i="125"/>
  <c r="U3" i="125"/>
  <c r="V9" i="125"/>
  <c r="R9" i="125"/>
  <c r="T9" i="125"/>
  <c r="W9" i="125"/>
  <c r="S9" i="125"/>
  <c r="U9" i="125"/>
  <c r="V6" i="125"/>
  <c r="R6" i="125"/>
  <c r="U6" i="125"/>
  <c r="T6" i="125"/>
  <c r="W6" i="125"/>
  <c r="S6" i="125"/>
  <c r="T22" i="125"/>
  <c r="V22" i="125"/>
  <c r="R22" i="125"/>
  <c r="U22" i="125"/>
  <c r="W22" i="125"/>
  <c r="S22" i="125"/>
  <c r="V25" i="125"/>
  <c r="R25" i="125"/>
  <c r="T25" i="125"/>
  <c r="W25" i="125"/>
  <c r="S25" i="125"/>
  <c r="U25" i="125"/>
  <c r="V8" i="125"/>
  <c r="R8" i="125"/>
  <c r="T8" i="125"/>
  <c r="U8" i="125"/>
  <c r="W8" i="125"/>
  <c r="S8" i="125"/>
  <c r="M26" i="125"/>
  <c r="I26" i="125"/>
  <c r="O26" i="125"/>
  <c r="K26" i="125"/>
  <c r="G26" i="125"/>
  <c r="O3" i="125"/>
  <c r="K3" i="125"/>
  <c r="G3" i="125"/>
  <c r="I3" i="125"/>
  <c r="M3" i="125"/>
  <c r="O9" i="125"/>
  <c r="K9" i="125"/>
  <c r="G9" i="125"/>
  <c r="M9" i="125"/>
  <c r="I9" i="125"/>
  <c r="M6" i="125"/>
  <c r="I6" i="125"/>
  <c r="K6" i="125"/>
  <c r="G6" i="125"/>
  <c r="O6" i="125"/>
  <c r="M22" i="125"/>
  <c r="I22" i="125"/>
  <c r="O22" i="125"/>
  <c r="K22" i="125"/>
  <c r="G22" i="125"/>
  <c r="O25" i="125"/>
  <c r="K25" i="125"/>
  <c r="G25" i="125"/>
  <c r="I25" i="125"/>
  <c r="M25" i="125"/>
  <c r="M8" i="125"/>
  <c r="I8" i="125"/>
  <c r="O8" i="125"/>
  <c r="K8" i="125"/>
  <c r="G8" i="125"/>
  <c r="V3" i="123"/>
  <c r="V27" i="123" s="1"/>
  <c r="R3" i="123"/>
  <c r="R27" i="123" s="1"/>
  <c r="U3" i="123"/>
  <c r="U27" i="123" s="1"/>
  <c r="T3" i="123"/>
  <c r="T27" i="123" s="1"/>
  <c r="W3" i="123"/>
  <c r="W27" i="123" s="1"/>
  <c r="S3" i="123"/>
  <c r="S27" i="123" s="1"/>
  <c r="M3" i="123"/>
  <c r="I3" i="123"/>
  <c r="G3" i="123"/>
  <c r="O3" i="123"/>
  <c r="K3" i="123"/>
  <c r="T10" i="121"/>
  <c r="V10" i="121"/>
  <c r="R10" i="121"/>
  <c r="W10" i="121"/>
  <c r="U10" i="121"/>
  <c r="S10" i="121"/>
  <c r="T4" i="121"/>
  <c r="V4" i="121"/>
  <c r="R4" i="121"/>
  <c r="U4" i="121"/>
  <c r="S4" i="121"/>
  <c r="W4" i="121"/>
  <c r="O18" i="121"/>
  <c r="K18" i="121"/>
  <c r="G18" i="121"/>
  <c r="M18" i="121"/>
  <c r="I18" i="121"/>
  <c r="T8" i="121"/>
  <c r="S8" i="121"/>
  <c r="V8" i="121"/>
  <c r="R8" i="121"/>
  <c r="U8" i="121"/>
  <c r="W8" i="121"/>
  <c r="V11" i="121"/>
  <c r="W11" i="121"/>
  <c r="R11" i="121"/>
  <c r="T11" i="121"/>
  <c r="S11" i="121"/>
  <c r="U11" i="121"/>
  <c r="O26" i="121"/>
  <c r="K26" i="121"/>
  <c r="G26" i="121"/>
  <c r="G27" i="121" s="1"/>
  <c r="D34" i="121" s="1"/>
  <c r="B34" i="121" s="1"/>
  <c r="M26" i="121"/>
  <c r="I26" i="121"/>
  <c r="O20" i="121"/>
  <c r="K20" i="121"/>
  <c r="G20" i="121"/>
  <c r="M20" i="121"/>
  <c r="I20" i="121"/>
  <c r="O14" i="121"/>
  <c r="K14" i="121"/>
  <c r="G14" i="121"/>
  <c r="M14" i="121"/>
  <c r="I14" i="121"/>
  <c r="O10" i="121"/>
  <c r="K10" i="121"/>
  <c r="M10" i="121"/>
  <c r="I10" i="121"/>
  <c r="G10" i="121"/>
  <c r="M4" i="121"/>
  <c r="I4" i="121"/>
  <c r="G4" i="121"/>
  <c r="O4" i="121"/>
  <c r="K4" i="121"/>
  <c r="T18" i="121"/>
  <c r="W18" i="121"/>
  <c r="S18" i="121"/>
  <c r="U18" i="121"/>
  <c r="R18" i="121"/>
  <c r="V18" i="121"/>
  <c r="K8" i="121"/>
  <c r="O8" i="121"/>
  <c r="M8" i="121"/>
  <c r="I8" i="121"/>
  <c r="G8" i="121"/>
  <c r="M11" i="121"/>
  <c r="O11" i="121"/>
  <c r="K11" i="121"/>
  <c r="G11" i="121"/>
  <c r="I11" i="121"/>
  <c r="T26" i="121"/>
  <c r="W26" i="121"/>
  <c r="S26" i="121"/>
  <c r="U26" i="121"/>
  <c r="V26" i="121"/>
  <c r="R26" i="121"/>
  <c r="T20" i="121"/>
  <c r="W20" i="121"/>
  <c r="S20" i="121"/>
  <c r="U20" i="121"/>
  <c r="R20" i="121"/>
  <c r="V20" i="121"/>
  <c r="T14" i="121"/>
  <c r="W14" i="121"/>
  <c r="S14" i="121"/>
  <c r="U14" i="121"/>
  <c r="V14" i="121"/>
  <c r="R14" i="121"/>
  <c r="V9" i="121"/>
  <c r="R9" i="121"/>
  <c r="T9" i="121"/>
  <c r="U9" i="121"/>
  <c r="W9" i="121"/>
  <c r="S9" i="121"/>
  <c r="R3" i="121"/>
  <c r="T3" i="121"/>
  <c r="W3" i="121"/>
  <c r="S3" i="121"/>
  <c r="V3" i="121"/>
  <c r="U3" i="121"/>
  <c r="O22" i="121"/>
  <c r="K22" i="121"/>
  <c r="G22" i="121"/>
  <c r="M22" i="121"/>
  <c r="I22" i="121"/>
  <c r="M12" i="121"/>
  <c r="I12" i="121"/>
  <c r="O12" i="121"/>
  <c r="K12" i="121"/>
  <c r="G12" i="121"/>
  <c r="V7" i="121"/>
  <c r="R7" i="121"/>
  <c r="U7" i="121"/>
  <c r="T7" i="121"/>
  <c r="W7" i="121"/>
  <c r="S7" i="121"/>
  <c r="V6" i="121"/>
  <c r="R6" i="121"/>
  <c r="U6" i="121"/>
  <c r="T6" i="121"/>
  <c r="W6" i="121"/>
  <c r="S6" i="121"/>
  <c r="O16" i="121"/>
  <c r="K16" i="121"/>
  <c r="G16" i="121"/>
  <c r="M16" i="121"/>
  <c r="I16" i="121"/>
  <c r="O24" i="121"/>
  <c r="K24" i="121"/>
  <c r="G24" i="121"/>
  <c r="M24" i="121"/>
  <c r="I24" i="121"/>
  <c r="V5" i="121"/>
  <c r="T5" i="121"/>
  <c r="W5" i="121"/>
  <c r="S5" i="121"/>
  <c r="R5" i="121"/>
  <c r="U5" i="121"/>
  <c r="I9" i="121"/>
  <c r="O9" i="121"/>
  <c r="K9" i="121"/>
  <c r="G9" i="121"/>
  <c r="M9" i="121"/>
  <c r="O3" i="121"/>
  <c r="K3" i="121"/>
  <c r="G3" i="121"/>
  <c r="M3" i="121"/>
  <c r="I3" i="121"/>
  <c r="T22" i="121"/>
  <c r="W22" i="121"/>
  <c r="S22" i="121"/>
  <c r="U22" i="121"/>
  <c r="V22" i="121"/>
  <c r="R22" i="121"/>
  <c r="T12" i="121"/>
  <c r="U12" i="121"/>
  <c r="R12" i="121"/>
  <c r="W12" i="121"/>
  <c r="V12" i="121"/>
  <c r="S12" i="121"/>
  <c r="O7" i="121"/>
  <c r="K7" i="121"/>
  <c r="G7" i="121"/>
  <c r="M7" i="121"/>
  <c r="I7" i="121"/>
  <c r="M6" i="121"/>
  <c r="I6" i="121"/>
  <c r="O6" i="121"/>
  <c r="K6" i="121"/>
  <c r="G6" i="121"/>
  <c r="T16" i="121"/>
  <c r="W16" i="121"/>
  <c r="S16" i="121"/>
  <c r="U16" i="121"/>
  <c r="R16" i="121"/>
  <c r="V16" i="121"/>
  <c r="T24" i="121"/>
  <c r="W24" i="121"/>
  <c r="S24" i="121"/>
  <c r="U24" i="121"/>
  <c r="V24" i="121"/>
  <c r="R24" i="121"/>
  <c r="O5" i="121"/>
  <c r="K5" i="121"/>
  <c r="G5" i="121"/>
  <c r="I5" i="121"/>
  <c r="M5" i="121"/>
  <c r="T22" i="119"/>
  <c r="W22" i="119"/>
  <c r="S22" i="119"/>
  <c r="V22" i="119"/>
  <c r="R22" i="119"/>
  <c r="U22" i="119"/>
  <c r="K4" i="119"/>
  <c r="I4" i="119"/>
  <c r="O4" i="119"/>
  <c r="G4" i="119"/>
  <c r="M4" i="119"/>
  <c r="W8" i="119"/>
  <c r="U8" i="119"/>
  <c r="V8" i="119"/>
  <c r="R8" i="119"/>
  <c r="T8" i="119"/>
  <c r="S8" i="119"/>
  <c r="V19" i="119"/>
  <c r="R19" i="119"/>
  <c r="U19" i="119"/>
  <c r="T19" i="119"/>
  <c r="S19" i="119"/>
  <c r="W19" i="119"/>
  <c r="T24" i="119"/>
  <c r="W24" i="119"/>
  <c r="S24" i="119"/>
  <c r="V24" i="119"/>
  <c r="R24" i="119"/>
  <c r="U24" i="119"/>
  <c r="V23" i="119"/>
  <c r="R23" i="119"/>
  <c r="U23" i="119"/>
  <c r="T23" i="119"/>
  <c r="S23" i="119"/>
  <c r="W23" i="119"/>
  <c r="O22" i="119"/>
  <c r="K22" i="119"/>
  <c r="G22" i="119"/>
  <c r="I22" i="119"/>
  <c r="M22" i="119"/>
  <c r="W4" i="119"/>
  <c r="V4" i="119"/>
  <c r="U4" i="119"/>
  <c r="R4" i="119"/>
  <c r="T4" i="119"/>
  <c r="S4" i="119"/>
  <c r="O8" i="119"/>
  <c r="G8" i="119"/>
  <c r="I8" i="119"/>
  <c r="K8" i="119"/>
  <c r="M8" i="119"/>
  <c r="M19" i="119"/>
  <c r="I19" i="119"/>
  <c r="G19" i="119"/>
  <c r="K19" i="119"/>
  <c r="O19" i="119"/>
  <c r="O24" i="119"/>
  <c r="K24" i="119"/>
  <c r="G24" i="119"/>
  <c r="M24" i="119"/>
  <c r="I24" i="119"/>
  <c r="M23" i="119"/>
  <c r="I23" i="119"/>
  <c r="K23" i="119"/>
  <c r="G23" i="119"/>
  <c r="O23" i="119"/>
  <c r="O9" i="119"/>
  <c r="G9" i="119"/>
  <c r="M9" i="119"/>
  <c r="I9" i="119"/>
  <c r="K9" i="119"/>
  <c r="M11" i="119"/>
  <c r="G11" i="119"/>
  <c r="K11" i="119"/>
  <c r="I11" i="119"/>
  <c r="O11" i="119"/>
  <c r="V25" i="119"/>
  <c r="R25" i="119"/>
  <c r="U25" i="119"/>
  <c r="T25" i="119"/>
  <c r="W25" i="119"/>
  <c r="S25" i="119"/>
  <c r="S3" i="119"/>
  <c r="T3" i="119"/>
  <c r="V3" i="119"/>
  <c r="R3" i="119"/>
  <c r="U3" i="119"/>
  <c r="W3" i="119"/>
  <c r="V21" i="119"/>
  <c r="R21" i="119"/>
  <c r="U21" i="119"/>
  <c r="T21" i="119"/>
  <c r="W21" i="119"/>
  <c r="S21" i="119"/>
  <c r="T18" i="119"/>
  <c r="W18" i="119"/>
  <c r="S18" i="119"/>
  <c r="V18" i="119"/>
  <c r="R18" i="119"/>
  <c r="U18" i="119"/>
  <c r="T20" i="119"/>
  <c r="W20" i="119"/>
  <c r="S20" i="119"/>
  <c r="V20" i="119"/>
  <c r="R20" i="119"/>
  <c r="U20" i="119"/>
  <c r="T9" i="119"/>
  <c r="S9" i="119"/>
  <c r="V9" i="119"/>
  <c r="R9" i="119"/>
  <c r="U9" i="119"/>
  <c r="W9" i="119"/>
  <c r="V11" i="119"/>
  <c r="T11" i="119"/>
  <c r="R11" i="119"/>
  <c r="U11" i="119"/>
  <c r="W11" i="119"/>
  <c r="S11" i="119"/>
  <c r="M25" i="119"/>
  <c r="I25" i="119"/>
  <c r="G25" i="119"/>
  <c r="G27" i="119" s="1"/>
  <c r="O25" i="119"/>
  <c r="K25" i="119"/>
  <c r="M3" i="119"/>
  <c r="G3" i="119"/>
  <c r="O3" i="119"/>
  <c r="I3" i="119"/>
  <c r="K3" i="119"/>
  <c r="M21" i="119"/>
  <c r="I21" i="119"/>
  <c r="O21" i="119"/>
  <c r="K21" i="119"/>
  <c r="G21" i="119"/>
  <c r="O18" i="119"/>
  <c r="K18" i="119"/>
  <c r="G18" i="119"/>
  <c r="M18" i="119"/>
  <c r="I18" i="119"/>
  <c r="O20" i="119"/>
  <c r="K20" i="119"/>
  <c r="G20" i="119"/>
  <c r="I20" i="119"/>
  <c r="M20" i="119"/>
  <c r="S6" i="117"/>
  <c r="V6" i="117"/>
  <c r="R6" i="117"/>
  <c r="U6" i="117"/>
  <c r="T6" i="117"/>
  <c r="W6" i="117"/>
  <c r="U3" i="117"/>
  <c r="T3" i="117"/>
  <c r="W3" i="117"/>
  <c r="S3" i="117"/>
  <c r="V3" i="117"/>
  <c r="R3" i="117"/>
  <c r="K6" i="117"/>
  <c r="M6" i="117"/>
  <c r="I6" i="117"/>
  <c r="O6" i="117"/>
  <c r="G6" i="117"/>
  <c r="O3" i="117"/>
  <c r="G3" i="117"/>
  <c r="I3" i="117"/>
  <c r="K3" i="117"/>
  <c r="M3" i="117"/>
  <c r="G27" i="117"/>
  <c r="W27" i="137" l="1"/>
  <c r="V27" i="137"/>
  <c r="S27" i="137"/>
  <c r="U27" i="137"/>
  <c r="R27" i="137"/>
  <c r="T27" i="137"/>
  <c r="G27" i="135"/>
  <c r="D34" i="135" s="1"/>
  <c r="B34" i="135" s="1"/>
  <c r="U27" i="135"/>
  <c r="S27" i="135"/>
  <c r="T27" i="135"/>
  <c r="W27" i="135"/>
  <c r="R27" i="135"/>
  <c r="V27" i="135"/>
  <c r="R27" i="133"/>
  <c r="U27" i="133"/>
  <c r="V27" i="133"/>
  <c r="S27" i="133"/>
  <c r="T27" i="133"/>
  <c r="W27" i="133"/>
  <c r="W27" i="131"/>
  <c r="T27" i="131"/>
  <c r="S27" i="131"/>
  <c r="U27" i="131"/>
  <c r="R27" i="131"/>
  <c r="V27" i="131"/>
  <c r="S27" i="129"/>
  <c r="V27" i="129"/>
  <c r="W27" i="129"/>
  <c r="U27" i="129"/>
  <c r="G27" i="129"/>
  <c r="D34" i="129" s="1"/>
  <c r="B34" i="129" s="1"/>
  <c r="T27" i="129"/>
  <c r="R27" i="129"/>
  <c r="S27" i="127"/>
  <c r="R27" i="127"/>
  <c r="V27" i="127"/>
  <c r="W27" i="127"/>
  <c r="U27" i="127"/>
  <c r="T27" i="127"/>
  <c r="G27" i="125"/>
  <c r="D34" i="125" s="1"/>
  <c r="B34" i="125" s="1"/>
  <c r="S27" i="125"/>
  <c r="V27" i="125"/>
  <c r="W27" i="125"/>
  <c r="R27" i="125"/>
  <c r="U27" i="125"/>
  <c r="T27" i="125"/>
  <c r="B31" i="123"/>
  <c r="B32" i="123"/>
  <c r="V27" i="121"/>
  <c r="R27" i="121"/>
  <c r="S27" i="121"/>
  <c r="W27" i="121"/>
  <c r="U27" i="121"/>
  <c r="T27" i="121"/>
  <c r="G5" i="84"/>
  <c r="D34" i="117" s="1"/>
  <c r="B34" i="117" s="1"/>
  <c r="D34" i="119"/>
  <c r="B34" i="119" s="1"/>
  <c r="W27" i="119"/>
  <c r="T27" i="119"/>
  <c r="U27" i="119"/>
  <c r="S27" i="119"/>
  <c r="R27" i="119"/>
  <c r="V27" i="119"/>
  <c r="T27" i="117"/>
  <c r="S27" i="117"/>
  <c r="V27" i="117"/>
  <c r="W27" i="117"/>
  <c r="R27" i="117"/>
  <c r="U27" i="117"/>
  <c r="B31" i="137" l="1"/>
  <c r="B32" i="137"/>
  <c r="B32" i="135"/>
  <c r="B31" i="135"/>
  <c r="B32" i="133"/>
  <c r="B31" i="133"/>
  <c r="B32" i="131"/>
  <c r="B31" i="131"/>
  <c r="B31" i="129"/>
  <c r="B32" i="129"/>
  <c r="B32" i="127"/>
  <c r="B31" i="127"/>
  <c r="B31" i="125"/>
  <c r="B32" i="125"/>
  <c r="C33" i="123"/>
  <c r="D33" i="123" s="1"/>
  <c r="B32" i="121"/>
  <c r="B31" i="121"/>
  <c r="B32" i="119"/>
  <c r="B31" i="119"/>
  <c r="B31" i="117"/>
  <c r="B32" i="117"/>
  <c r="C33" i="137" l="1"/>
  <c r="D33" i="137" s="1"/>
  <c r="C33" i="135"/>
  <c r="D33" i="135" s="1"/>
  <c r="C33" i="133"/>
  <c r="D33" i="133" s="1"/>
  <c r="C33" i="131"/>
  <c r="D33" i="131" s="1"/>
  <c r="C33" i="129"/>
  <c r="D33" i="129" s="1"/>
  <c r="C33" i="125"/>
  <c r="D33" i="125" s="1"/>
  <c r="C33" i="127"/>
  <c r="D33" i="127" s="1"/>
  <c r="C33" i="121"/>
  <c r="D33" i="121" s="1"/>
  <c r="C33" i="119"/>
  <c r="D33" i="119" s="1"/>
  <c r="C33" i="117"/>
  <c r="D33" i="117" s="1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<sst xmlns="http://schemas.openxmlformats.org/spreadsheetml/2006/main" count="3528" uniqueCount="1476">
  <si>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</si>
  <si>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</si>
  <si>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</si>
  <si>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</si>
  <si>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</si>
  <si>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</si>
  <si>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</si>
  <si>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</si>
  <si>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</si>
  <si>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</si>
  <si>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</si>
  <si>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</si>
  <si>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</si>
  <si>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</si>
  <si>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</si>
  <si>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</si>
  <si>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</si>
  <si>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</si>
  <si>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</si>
  <si>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</si>
  <si>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</si>
  <si>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</si>
  <si>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</si>
  <si>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</si>
  <si>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</si>
  <si>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</si>
  <si>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</si>
  <si>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</si>
  <si>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</si>
  <si>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</si>
  <si>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</si>
  <si>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</si>
  <si>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</si>
  <si>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</si>
  <si>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</si>
  <si>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</si>
  <si>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</si>
  <si>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</si>
  <si>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</si>
  <si>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</si>
  <si>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</si>
  <si>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</si>
  <si>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</si>
  <si>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</si>
  <si>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</si>
  <si>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</si>
  <si>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</si>
  <si>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</si>
  <si>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</si>
  <si>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</si>
  <si>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</si>
  <si>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</si>
  <si>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</si>
  <si>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</si>
  <si>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</si>
  <si>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</si>
  <si>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</si>
  <si>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</si>
  <si>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</si>
  <si>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</si>
  <si>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</si>
  <si>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</si>
  <si>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</si>
  <si>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</si>
  <si>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</si>
  <si>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</si>
  <si>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</si>
  <si>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</si>
  <si>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</si>
  <si>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</si>
  <si>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</si>
  <si>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</si>
  <si>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</si>
  <si>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</si>
  <si>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</si>
  <si>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</si>
  <si>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</si>
  <si>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</si>
  <si>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</si>
  <si>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</si>
  <si>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</si>
  <si>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</si>
  <si>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</si>
  <si>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</si>
  <si>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</si>
  <si>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</si>
  <si>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</si>
  <si>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</si>
  <si>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</si>
  <si>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</si>
  <si>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</si>
  <si>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</si>
  <si>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</si>
  <si>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</si>
  <si>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</si>
  <si>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</si>
  <si>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</si>
  <si>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</si>
  <si>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</si>
  <si>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</si>
  <si>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</si>
  <si>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</si>
  <si>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</si>
  <si>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</si>
  <si>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</si>
  <si>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</si>
  <si>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</si>
  <si>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</si>
  <si>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</si>
  <si>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</si>
  <si>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</si>
  <si>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</si>
  <si>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</si>
  <si>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</si>
  <si>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</si>
  <si>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</si>
  <si>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</si>
  <si>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</si>
  <si>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</si>
  <si>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</si>
  <si>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</si>
  <si>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</si>
  <si>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</si>
  <si>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</si>
  <si>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</si>
  <si>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</si>
  <si>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</si>
  <si>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</si>
  <si>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</si>
  <si>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</si>
  <si>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</si>
  <si>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</si>
  <si>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</si>
  <si>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</si>
  <si>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</si>
  <si>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</si>
  <si>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</si>
  <si>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</si>
  <si>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</si>
  <si>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</si>
  <si>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</si>
  <si>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</si>
  <si>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</si>
  <si>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</si>
  <si>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</si>
  <si>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</si>
  <si>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</si>
  <si>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</si>
  <si>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</si>
  <si>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</si>
  <si>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</si>
  <si>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</si>
  <si>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</si>
  <si>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</si>
  <si>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</si>
  <si>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</si>
  <si>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</si>
  <si>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</si>
  <si>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</si>
  <si>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</si>
  <si>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</si>
  <si>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</si>
  <si>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</si>
  <si>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</si>
  <si>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</si>
  <si>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</si>
  <si>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</si>
  <si>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</si>
  <si>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</si>
  <si>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</si>
  <si>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</si>
  <si>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</si>
  <si>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</si>
  <si>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</si>
  <si>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</si>
  <si>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</si>
  <si>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</si>
  <si>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</si>
  <si>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</si>
  <si>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</si>
  <si>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</si>
  <si>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</si>
  <si>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</si>
  <si>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</si>
  <si>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</si>
  <si>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</si>
  <si>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</si>
  <si>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</si>
  <si>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</si>
  <si>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</si>
  <si>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</si>
  <si>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</si>
  <si>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</si>
  <si>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</si>
  <si>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</si>
  <si>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</si>
  <si>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</si>
  <si>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</si>
  <si>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</si>
  <si>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</si>
  <si>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</si>
  <si>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</si>
  <si>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</si>
  <si>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</si>
  <si>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</si>
  <si>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</si>
  <si>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</si>
  <si>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</si>
  <si>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</si>
  <si>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</si>
  <si>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</si>
  <si>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</si>
  <si>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</si>
  <si>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</si>
  <si>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</si>
  <si>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</si>
  <si>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</si>
  <si>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</si>
  <si>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</si>
  <si>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</si>
  <si>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</si>
  <si>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</si>
  <si>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</si>
  <si>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</si>
  <si>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</si>
  <si>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</si>
  <si>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</si>
  <si>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</si>
  <si>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</si>
  <si>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</si>
  <si>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</si>
  <si>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</si>
  <si>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</si>
  <si>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</si>
  <si>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</si>
  <si>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</si>
  <si>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</si>
  <si>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</si>
  <si>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</si>
  <si>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</si>
  <si>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</si>
  <si>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</si>
  <si>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</si>
  <si>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</si>
  <si>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</si>
  <si>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</si>
  <si>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</si>
  <si>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</si>
  <si>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</si>
  <si>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</si>
  <si>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</si>
  <si>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</si>
  <si>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</si>
  <si>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</si>
  <si>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</si>
  <si>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</si>
  <si>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</si>
  <si>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</si>
  <si>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</si>
  <si>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</si>
  <si>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</si>
  <si>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</si>
  <si>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</si>
  <si>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</si>
  <si>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</si>
  <si>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</si>
  <si>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</si>
  <si>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</si>
  <si>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</si>
  <si>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</si>
  <si>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</si>
  <si>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</si>
  <si>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</si>
  <si>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</si>
  <si>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</si>
  <si>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</si>
  <si>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</si>
  <si>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</si>
  <si>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</si>
  <si>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</si>
  <si>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</si>
  <si>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</si>
  <si>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</si>
  <si>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</si>
  <si>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</si>
  <si>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</si>
  <si>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</si>
  <si>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</si>
  <si>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</si>
  <si>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</si>
  <si>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</si>
  <si>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</si>
  <si>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</si>
  <si>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</si>
  <si>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</si>
  <si>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</si>
  <si>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</si>
  <si>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</si>
  <si>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</si>
  <si>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</si>
  <si>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</si>
  <si>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</si>
  <si>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</si>
  <si>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</si>
  <si>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</si>
  <si>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</si>
  <si>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</si>
  <si>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</si>
  <si>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</si>
  <si>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</si>
  <si>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</si>
  <si>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</si>
  <si>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</si>
  <si>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</si>
  <si>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</si>
  <si>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</si>
  <si>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</si>
  <si>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</si>
  <si>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</si>
  <si>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</si>
  <si>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</si>
  <si>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</si>
  <si>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</si>
  <si>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</si>
  <si>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</si>
  <si>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</si>
  <si>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</si>
  <si>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</si>
  <si>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</si>
  <si>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</si>
  <si>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</si>
  <si>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</si>
  <si>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</si>
  <si>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</si>
  <si>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</si>
  <si>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</si>
  <si>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</si>
  <si>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</si>
  <si>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</si>
  <si>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</si>
  <si>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</si>
  <si>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</si>
  <si>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</si>
  <si>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</si>
  <si>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</si>
  <si>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</si>
  <si>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</si>
  <si>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</si>
  <si>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</si>
  <si>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</si>
  <si>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</si>
  <si>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</si>
  <si>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</si>
  <si>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</si>
  <si>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</si>
  <si>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</si>
  <si>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</si>
  <si>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</si>
  <si>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</si>
  <si>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</si>
  <si>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</si>
  <si>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</si>
  <si>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</si>
  <si>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</si>
  <si>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</si>
  <si>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</si>
  <si>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</si>
  <si>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</si>
  <si>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</si>
  <si>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</si>
  <si>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</si>
  <si>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</si>
  <si>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</si>
  <si>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</si>
  <si>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</si>
  <si>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</si>
  <si>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</si>
  <si>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</si>
  <si>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</si>
  <si>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</si>
  <si>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</si>
  <si>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</si>
  <si>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</si>
  <si>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</si>
  <si>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</si>
  <si>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</si>
  <si>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</si>
  <si>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</si>
  <si>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</si>
  <si>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</si>
  <si>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</si>
  <si>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</si>
  <si>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</si>
  <si>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</si>
  <si>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</si>
  <si>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</si>
  <si>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</si>
  <si>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</si>
  <si>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</si>
  <si>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</si>
  <si>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</si>
  <si>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</si>
  <si>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</si>
  <si>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</si>
  <si>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</si>
  <si>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</si>
  <si>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</si>
  <si>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</si>
  <si>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</si>
  <si>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</si>
  <si>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</si>
  <si>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</si>
  <si>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</si>
  <si>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</si>
  <si>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</si>
  <si>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</si>
  <si>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</si>
  <si>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</si>
  <si>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</si>
  <si>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</si>
  <si>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</si>
  <si>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</si>
  <si>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</si>
  <si>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</si>
  <si>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</si>
  <si>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</si>
  <si>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</si>
  <si>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</si>
  <si>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</si>
  <si>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</si>
  <si>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</si>
  <si>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</si>
  <si>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</si>
  <si>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</si>
  <si>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</si>
  <si>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</si>
  <si>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</si>
  <si>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</si>
  <si>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</si>
  <si>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</si>
  <si>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</si>
  <si>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</si>
  <si>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</si>
  <si>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</si>
  <si>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</si>
  <si>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</si>
  <si>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</si>
  <si>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</si>
  <si>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</si>
  <si>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</si>
  <si>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</si>
  <si>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</si>
  <si>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</si>
  <si>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</si>
  <si>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</si>
  <si>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</si>
  <si>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</si>
  <si>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</si>
  <si>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</si>
  <si>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</si>
  <si>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</si>
  <si>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</si>
  <si>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</si>
  <si>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</si>
  <si>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</si>
  <si>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</si>
  <si>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</si>
  <si>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</si>
  <si>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</si>
  <si>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</si>
  <si>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</si>
  <si>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</si>
  <si>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</si>
  <si>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</si>
  <si>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</si>
  <si>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</si>
  <si>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</si>
  <si>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</si>
  <si>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</si>
  <si>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</si>
  <si>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</si>
  <si>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</si>
  <si>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</si>
  <si>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</si>
  <si>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</si>
  <si>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</si>
  <si>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</si>
  <si>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</si>
  <si>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</si>
  <si>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</si>
  <si>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</si>
  <si>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</si>
  <si>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</si>
  <si>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</si>
  <si>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</si>
  <si>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</si>
  <si>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</si>
  <si>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</si>
  <si>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</si>
  <si>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</si>
  <si>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</si>
  <si>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</si>
  <si>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</si>
  <si>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</si>
  <si>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</si>
  <si>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</si>
  <si>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</si>
  <si>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</si>
  <si>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</si>
  <si>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</si>
  <si>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</si>
  <si>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</si>
  <si>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</si>
  <si>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</si>
  <si>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</si>
  <si>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</si>
  <si>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</si>
  <si>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</si>
  <si>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</si>
  <si>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</si>
  <si>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</si>
  <si>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</si>
  <si>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</si>
  <si>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</si>
  <si>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</si>
  <si>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</si>
  <si>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</si>
  <si>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</si>
  <si>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</si>
  <si>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</si>
  <si>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</si>
  <si>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</si>
  <si>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</si>
  <si>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</si>
  <si>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</si>
  <si>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</si>
  <si>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</si>
  <si>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</si>
  <si>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</si>
  <si>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</si>
  <si>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</si>
  <si>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</si>
  <si>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</si>
  <si>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</si>
  <si>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</si>
  <si>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</si>
  <si>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</si>
  <si>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</si>
  <si>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</si>
  <si>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</si>
  <si>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</si>
  <si>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</si>
  <si>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</si>
  <si>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</si>
  <si>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</si>
  <si>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</si>
  <si>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</si>
  <si>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</si>
  <si>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</si>
  <si>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</si>
  <si>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</si>
  <si>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</si>
  <si>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</si>
  <si>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</si>
  <si>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</si>
  <si>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</si>
  <si>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</si>
  <si>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</si>
  <si>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</si>
  <si>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</si>
  <si>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</si>
  <si>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</si>
  <si>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</si>
  <si>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</si>
  <si>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</si>
  <si>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</si>
  <si>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</si>
  <si>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</si>
  <si>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</si>
  <si>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</si>
  <si>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</si>
  <si>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</si>
  <si>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</si>
  <si>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</si>
  <si>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</si>
  <si>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</si>
  <si>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</si>
  <si>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</si>
  <si>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</si>
  <si>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</si>
  <si>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</si>
  <si>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</si>
  <si>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</si>
  <si>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</si>
  <si>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</si>
  <si>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</si>
  <si>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</si>
  <si>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</si>
  <si>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</si>
  <si>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</si>
  <si>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</si>
  <si>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</si>
  <si>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</si>
  <si>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</si>
  <si>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</si>
  <si>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</si>
  <si>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</si>
  <si>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</si>
  <si>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</si>
  <si>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</si>
  <si>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</si>
  <si>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</si>
  <si>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</si>
  <si>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</si>
  <si>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</si>
  <si>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</si>
  <si>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</si>
  <si>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</si>
  <si>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</si>
  <si>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</si>
  <si>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</si>
  <si>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</si>
  <si>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</si>
  <si>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</si>
  <si>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</si>
  <si>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</si>
  <si>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</si>
  <si>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</si>
  <si>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</si>
  <si>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</si>
  <si>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</si>
  <si>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</si>
  <si>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</si>
  <si>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</si>
  <si>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</si>
  <si>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</si>
  <si>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</si>
  <si>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</si>
  <si>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</si>
  <si>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</si>
  <si>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</si>
  <si>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</si>
  <si>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</si>
  <si>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</si>
  <si>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</si>
  <si>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</si>
  <si>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</si>
  <si>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</si>
  <si>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</si>
  <si>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</si>
  <si>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</si>
  <si>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</si>
  <si>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</si>
  <si>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</si>
  <si>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</si>
  <si>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</si>
  <si>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</si>
  <si>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</si>
  <si>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</si>
  <si>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</si>
  <si>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</si>
  <si>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</si>
  <si>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</si>
  <si>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</si>
  <si>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</si>
  <si>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</si>
  <si>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</si>
  <si>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</si>
  <si>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</si>
  <si>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</si>
  <si>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</si>
  <si>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</si>
  <si>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</si>
  <si>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</si>
  <si>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</si>
  <si>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</si>
  <si>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</si>
  <si>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</si>
  <si>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</si>
  <si>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</si>
  <si>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</si>
  <si>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</si>
  <si>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</si>
  <si>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</si>
  <si>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</si>
  <si>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</si>
  <si>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</si>
  <si>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</si>
  <si>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</si>
  <si>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</si>
  <si>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</si>
  <si>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</si>
  <si>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</si>
  <si>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</si>
  <si>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</si>
  <si>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</si>
  <si>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</si>
  <si>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</si>
  <si>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</si>
  <si>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</si>
  <si>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</si>
  <si>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</si>
  <si>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</si>
  <si>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</si>
  <si>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</si>
  <si>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</si>
  <si>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</si>
  <si>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</si>
  <si>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</si>
  <si>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</si>
  <si>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</si>
  <si>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</si>
  <si>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</si>
  <si>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</si>
  <si>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</si>
  <si>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</si>
  <si>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</si>
  <si>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</si>
  <si>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</si>
  <si>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</si>
  <si>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</si>
  <si>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</si>
  <si>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</si>
  <si>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</si>
  <si>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</si>
  <si>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</si>
  <si>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</si>
  <si>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</si>
  <si>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</si>
  <si>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</si>
  <si>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</si>
  <si>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</si>
  <si>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</si>
  <si>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</si>
  <si>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</si>
  <si>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</si>
  <si>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</si>
  <si>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</si>
  <si>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</si>
  <si>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</si>
  <si>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</si>
  <si>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</si>
  <si>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</si>
  <si>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</si>
  <si>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</si>
  <si>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</si>
  <si>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</si>
  <si>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</si>
  <si>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</si>
  <si>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</si>
  <si>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</si>
  <si>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</si>
  <si>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</si>
  <si>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</si>
  <si>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</si>
  <si>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</si>
  <si>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</si>
  <si>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</si>
  <si>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</si>
  <si>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</si>
  <si>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</si>
  <si>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</si>
  <si>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</si>
  <si>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</si>
  <si>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</si>
  <si>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</si>
  <si>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</si>
  <si>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</si>
  <si>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</si>
  <si>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</si>
  <si>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</si>
  <si>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</si>
  <si>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</si>
  <si>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</si>
  <si>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</si>
  <si>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</si>
  <si>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</si>
  <si>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</si>
  <si>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</si>
  <si>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</si>
  <si>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</si>
  <si>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</si>
  <si>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</si>
  <si>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</si>
  <si>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</si>
  <si>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</si>
  <si>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</si>
  <si>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</si>
  <si>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</si>
  <si>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</si>
  <si>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</si>
  <si>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</si>
  <si>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</si>
  <si>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</si>
  <si>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</si>
  <si>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</si>
  <si>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</si>
  <si>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</si>
  <si>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</si>
  <si>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</si>
  <si>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</si>
  <si>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</si>
  <si>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</si>
  <si>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</si>
  <si>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</si>
  <si>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</si>
  <si>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</si>
  <si>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</si>
  <si>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</si>
  <si>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</si>
  <si>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</si>
  <si>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</si>
  <si>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</si>
  <si>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</si>
  <si>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</si>
  <si>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</si>
  <si>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</si>
  <si>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</si>
  <si>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</si>
  <si>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</si>
  <si>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</si>
  <si>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</si>
  <si>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</si>
  <si>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</si>
  <si>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</si>
  <si>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</si>
  <si>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</si>
  <si>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</si>
  <si>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</si>
  <si>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</si>
  <si>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</si>
  <si>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</si>
  <si>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</si>
  <si>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</si>
  <si>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</si>
  <si>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</si>
  <si>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</si>
  <si>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</si>
  <si>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</si>
  <si>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</si>
  <si>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</si>
  <si>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</si>
  <si>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</si>
  <si>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</si>
  <si>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</si>
  <si>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</si>
  <si>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</si>
  <si>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</si>
  <si>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</si>
  <si>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</si>
  <si>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</si>
  <si>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</si>
  <si>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</si>
  <si>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</si>
  <si>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</si>
  <si>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</si>
  <si>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</si>
  <si>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</si>
  <si>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</si>
  <si>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</si>
  <si>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</si>
  <si>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</si>
  <si>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</si>
  <si>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</si>
  <si>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</si>
  <si>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</si>
  <si>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</si>
  <si>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</si>
  <si>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</si>
  <si>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</si>
  <si>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</si>
  <si>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</si>
  <si>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</si>
  <si>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</si>
  <si>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</si>
  <si>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</si>
  <si>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</si>
  <si>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</si>
  <si>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</si>
  <si>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</si>
  <si>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</si>
  <si>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</si>
  <si>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</si>
  <si>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</si>
  <si>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</si>
  <si>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</si>
  <si>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</si>
  <si>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</si>
  <si>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</si>
  <si>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</si>
  <si>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</si>
  <si>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</si>
  <si>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</si>
  <si>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</si>
  <si>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</si>
  <si>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</si>
  <si>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</si>
  <si>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</si>
  <si>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</si>
  <si>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</si>
  <si>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</si>
  <si>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</si>
  <si>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</si>
  <si>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</si>
  <si>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</si>
  <si>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</si>
  <si>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</si>
  <si>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</si>
  <si>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</si>
  <si>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</si>
  <si>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</si>
  <si>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</si>
  <si>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</si>
  <si>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</si>
  <si>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</si>
  <si>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</si>
  <si>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</si>
  <si>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</si>
  <si>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</si>
  <si>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</si>
  <si>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</si>
  <si>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</si>
  <si>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</si>
  <si>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</si>
  <si>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</si>
  <si>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</si>
  <si>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</si>
  <si>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</si>
  <si>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</si>
  <si>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</si>
  <si>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</si>
  <si>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</si>
  <si>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</si>
  <si>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</si>
  <si>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</si>
  <si>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</si>
  <si>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</si>
  <si>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</si>
  <si>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</si>
  <si>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</si>
  <si>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</si>
  <si>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</si>
  <si>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</si>
  <si>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</si>
  <si>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</si>
  <si>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</si>
  <si>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</si>
  <si>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</si>
  <si>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</si>
  <si>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</si>
  <si>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</si>
  <si>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</si>
  <si>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</si>
  <si>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</si>
  <si>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</si>
  <si>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</si>
  <si>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</si>
  <si>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</si>
  <si>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</si>
  <si>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</si>
  <si>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</si>
  <si>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</si>
  <si>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</si>
  <si>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</si>
  <si>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</si>
  <si>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</si>
  <si>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</si>
  <si>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</si>
  <si>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</si>
  <si>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</si>
  <si>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</si>
  <si>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</si>
  <si>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</si>
  <si>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</si>
  <si>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</si>
  <si>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</si>
  <si>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</si>
  <si>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</si>
  <si>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</si>
  <si>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</si>
  <si>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</si>
  <si>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</si>
  <si>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</si>
  <si>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</si>
  <si>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</si>
  <si>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</si>
  <si>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</si>
  <si>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</si>
  <si>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</si>
  <si>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</si>
  <si>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</si>
  <si>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</si>
  <si>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</si>
  <si>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</si>
  <si>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</si>
  <si>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</si>
  <si>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</si>
  <si>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</si>
  <si>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</si>
  <si>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</si>
  <si>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</si>
  <si>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</si>
  <si>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</si>
  <si>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</si>
  <si>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</si>
  <si>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</si>
  <si>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</si>
  <si>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</si>
  <si>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</si>
  <si>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</si>
  <si>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</si>
  <si>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</si>
  <si>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</si>
  <si>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</si>
  <si>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</si>
  <si>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</si>
  <si>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</si>
  <si>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</si>
  <si>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</si>
  <si>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</si>
  <si>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</si>
  <si>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</si>
  <si>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</si>
  <si>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</si>
  <si>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</si>
  <si>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</si>
  <si>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</si>
  <si>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</si>
  <si>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</si>
  <si>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</si>
  <si>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</si>
  <si>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</si>
  <si>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</si>
  <si>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</si>
  <si>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</si>
  <si>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</si>
  <si>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</si>
  <si>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</si>
  <si>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</si>
  <si>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</si>
  <si>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</si>
  <si>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</si>
  <si>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</si>
  <si>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</si>
  <si>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</si>
  <si>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</si>
  <si>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</si>
  <si>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</si>
  <si>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</si>
  <si>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</si>
  <si>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</si>
  <si>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</si>
  <si>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</si>
  <si>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</si>
  <si>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</si>
  <si>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</si>
  <si>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</si>
  <si>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</si>
  <si>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</si>
  <si>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</si>
  <si>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</si>
  <si>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</si>
  <si>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</si>
  <si>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</si>
  <si>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</si>
  <si>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</si>
  <si>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</si>
  <si>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</si>
  <si>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</si>
  <si>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</si>
  <si>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</si>
  <si>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</si>
  <si>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</si>
  <si>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</si>
  <si>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</si>
  <si>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</si>
  <si>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</si>
  <si>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</si>
  <si>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</si>
  <si>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</si>
  <si>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</si>
  <si>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</si>
  <si>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</si>
  <si>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</si>
  <si>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</si>
  <si>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</si>
  <si>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</si>
  <si>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</si>
  <si>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</si>
  <si>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</si>
  <si>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</si>
  <si>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</si>
  <si>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</si>
  <si>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</si>
  <si>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</si>
  <si>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</si>
  <si>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</si>
  <si>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</si>
  <si>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</si>
  <si>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</si>
  <si>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</si>
  <si>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</si>
  <si>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</si>
  <si>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</si>
  <si>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</si>
  <si>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</si>
  <si>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</si>
  <si>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</si>
  <si>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</si>
  <si>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</si>
  <si>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</si>
  <si>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</si>
  <si>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</si>
  <si>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</si>
  <si>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</si>
  <si>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</si>
  <si>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</si>
  <si>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</si>
  <si>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</si>
  <si>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</si>
  <si>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</si>
  <si>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</si>
  <si>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</si>
  <si>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</si>
  <si>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</si>
  <si>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</si>
  <si>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</si>
  <si>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</si>
  <si>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</si>
  <si>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</si>
  <si>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</si>
  <si>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</si>
  <si>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</si>
  <si>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</si>
  <si>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</si>
  <si>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</si>
  <si>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</si>
  <si>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</si>
  <si>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</si>
  <si>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</si>
  <si>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</si>
  <si>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</si>
  <si>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</si>
  <si>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</si>
  <si>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</si>
  <si>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</si>
  <si>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</si>
  <si>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</si>
  <si>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</si>
  <si>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</si>
  <si>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</si>
  <si>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</si>
  <si>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</si>
  <si>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</si>
  <si>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</si>
  <si>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</si>
  <si>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</si>
  <si>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</si>
  <si>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</si>
  <si>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</si>
  <si>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</si>
  <si>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</si>
  <si>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</si>
  <si>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</si>
  <si>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</si>
  <si>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</si>
  <si>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</si>
  <si>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</si>
  <si>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</si>
  <si>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</si>
  <si>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</si>
  <si>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</si>
  <si>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</si>
  <si>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</si>
  <si>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</si>
  <si>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</si>
  <si>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</si>
  <si>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</si>
  <si>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</si>
  <si>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</si>
  <si>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</si>
  <si>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</si>
  <si>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</si>
  <si>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</si>
  <si>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</si>
  <si>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</si>
  <si>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</si>
  <si>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</si>
  <si>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</si>
  <si>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</si>
  <si>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</si>
  <si>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</si>
  <si>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</si>
  <si>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</si>
  <si>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</si>
  <si>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</si>
  <si>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</si>
  <si>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</si>
  <si>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</si>
  <si>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</si>
  <si>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</si>
  <si>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</si>
  <si>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</si>
  <si>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</si>
  <si>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</si>
  <si>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</si>
  <si>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</si>
  <si>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</si>
  <si>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</si>
  <si>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</si>
  <si>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</si>
  <si>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</si>
  <si>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</si>
  <si>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</si>
  <si>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</si>
  <si>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</si>
  <si>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</si>
  <si>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</si>
  <si>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</si>
  <si>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</si>
  <si>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</si>
  <si>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</si>
  <si>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</si>
  <si>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</si>
  <si>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</si>
  <si>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</si>
  <si>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</si>
  <si>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</si>
  <si>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</si>
  <si>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</si>
  <si>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</si>
  <si>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</si>
  <si>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</si>
  <si>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</si>
  <si>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</si>
  <si>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</si>
  <si>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</si>
  <si>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</si>
  <si>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</si>
  <si>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</si>
  <si>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</si>
  <si>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</si>
  <si>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</si>
  <si>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</si>
  <si>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</si>
  <si>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</si>
  <si>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</si>
  <si>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</si>
  <si>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</si>
  <si>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</si>
  <si>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</si>
  <si>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</si>
  <si>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</si>
  <si>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</si>
  <si>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</si>
  <si>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</si>
  <si>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</si>
  <si>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</si>
  <si>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</si>
  <si>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</si>
  <si>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</si>
  <si>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</si>
  <si>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</si>
  <si>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</si>
  <si>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</si>
  <si>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</si>
  <si>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</si>
  <si>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</si>
  <si>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</si>
  <si>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</si>
  <si>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</si>
  <si>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</si>
  <si>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</si>
  <si>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</si>
  <si>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</si>
  <si>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</si>
  <si>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</si>
  <si>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</si>
  <si>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</si>
  <si>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</si>
  <si>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</si>
  <si>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</si>
  <si>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</si>
  <si>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</si>
  <si>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</si>
  <si>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</si>
  <si>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</si>
  <si>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</si>
  <si>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</si>
  <si>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</si>
  <si>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</si>
  <si>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</si>
  <si>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</si>
  <si>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</si>
  <si>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</si>
  <si>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</si>
  <si>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</si>
  <si>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</si>
  <si>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</si>
  <si>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</si>
  <si>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</si>
  <si>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</si>
  <si>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</si>
  <si>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</si>
  <si>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</si>
  <si>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</si>
  <si>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</si>
  <si>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</si>
  <si>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</si>
  <si>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</si>
  <si>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</si>
  <si>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</si>
  <si>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</si>
  <si>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</si>
  <si>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</si>
  <si>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</si>
  <si>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</si>
  <si>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</si>
  <si>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</si>
  <si>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</si>
  <si>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</si>
  <si>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</si>
  <si>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</si>
  <si>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</si>
  <si>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</si>
  <si>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</si>
  <si>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</si>
  <si>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</si>
  <si>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</si>
  <si>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</si>
  <si>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</si>
  <si>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</si>
  <si>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</si>
  <si>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</si>
  <si>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</si>
  <si>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</si>
  <si>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</si>
  <si>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</si>
  <si>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</si>
  <si>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</si>
  <si>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</si>
  <si>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</si>
  <si>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</si>
  <si>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</si>
  <si>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</si>
  <si>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</si>
  <si>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</si>
  <si>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</si>
  <si>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</si>
  <si>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</si>
  <si>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</si>
  <si>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</si>
  <si>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</si>
  <si>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</si>
  <si>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</si>
  <si>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</si>
  <si>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</si>
  <si>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</si>
  <si>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</si>
  <si>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</si>
  <si>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</si>
  <si>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</si>
  <si>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</si>
  <si>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</si>
  <si>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</si>
  <si>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</si>
  <si>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</si>
  <si>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</si>
  <si>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</si>
  <si>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</si>
  <si>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</si>
  <si>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</si>
  <si>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</si>
  <si>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</si>
  <si>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</si>
  <si>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</si>
  <si>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</si>
  <si>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</si>
  <si>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</si>
  <si>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</si>
  <si>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</si>
  <si>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</si>
  <si>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</si>
  <si>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</si>
  <si>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</si>
  <si>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</si>
  <si>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</si>
  <si>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</si>
  <si>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</si>
  <si>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</si>
  <si>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</si>
  <si>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</si>
  <si>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</si>
  <si>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</si>
  <si>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</si>
  <si>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</si>
  <si>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</si>
  <si>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</si>
  <si>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</si>
  <si>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</si>
  <si>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</si>
  <si>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</si>
  <si>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</si>
  <si>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</si>
  <si>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</si>
  <si>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</si>
  <si>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</si>
  <si>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</si>
  <si>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</si>
  <si>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</si>
  <si>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</si>
  <si>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</si>
  <si>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</si>
  <si>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</si>
  <si>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</si>
  <si>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</si>
  <si>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</si>
  <si>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</si>
  <si>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</si>
  <si>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</si>
  <si>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</si>
  <si>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</si>
  <si>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</si>
  <si>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</si>
  <si>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</si>
  <si>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</si>
  <si>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</si>
  <si>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</si>
  <si>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</si>
  <si>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</si>
  <si>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</si>
  <si>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</si>
  <si>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</si>
  <si>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</si>
  <si>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</si>
  <si>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</si>
  <si>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</si>
  <si>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</si>
  <si>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</si>
  <si>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</si>
  <si>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</si>
  <si>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</si>
  <si>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</si>
  <si>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</si>
  <si>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</si>
  <si>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</si>
  <si>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</si>
  <si>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</si>
  <si>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</si>
  <si>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</si>
  <si>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</si>
  <si>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</si>
  <si>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</si>
  <si>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</si>
  <si>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</si>
  <si>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</si>
  <si>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</si>
  <si>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</si>
  <si>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</si>
  <si>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</si>
  <si>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2016:2:2:7:</t>
  </si>
  <si>
    <t>0</t>
  </si>
  <si>
    <t>-</t>
  </si>
  <si>
    <t>ROW_BAP_SRC</t>
  </si>
  <si>
    <t>ZONE_SHEET</t>
  </si>
  <si>
    <t>OFFICE!</t>
  </si>
  <si>
    <t>NUM_COMPANIONSHIPS</t>
  </si>
  <si>
    <t>TAOYUAN!</t>
  </si>
  <si>
    <t>EAST!</t>
  </si>
  <si>
    <t>HUALIAN!</t>
  </si>
  <si>
    <t>TAIDONG!</t>
  </si>
  <si>
    <t>ZHUNAN!</t>
  </si>
  <si>
    <t>XINZHU!</t>
  </si>
  <si>
    <t>NORTH!</t>
  </si>
  <si>
    <t>SOUTH!</t>
  </si>
  <si>
    <t>WEST!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</si>
</sst>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9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OFFICE_GRAPH_DATA!$G$3:$G$14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OFFICE_GRAPH_DATA!$H$15:$H$26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537616"/>
        <c:axId val="932540360"/>
      </c:lineChart>
      <c:dateAx>
        <c:axId val="9325376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40360"/>
        <c:crosses val="autoZero"/>
        <c:auto val="1"/>
        <c:lblOffset val="100"/>
        <c:baseTimeUnit val="months"/>
      </c:dateAx>
      <c:valAx>
        <c:axId val="9325403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376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9621314777513279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HUALIAN_GRAPH_DATA!$G$3:$G$14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HUALIAN_GRAPH_DATA!$H$15:$H$26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377056"/>
        <c:axId val="1143376664"/>
      </c:lineChart>
      <c:dateAx>
        <c:axId val="11433770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76664"/>
        <c:crosses val="autoZero"/>
        <c:auto val="1"/>
        <c:lblOffset val="100"/>
        <c:baseTimeUnit val="months"/>
      </c:dateAx>
      <c:valAx>
        <c:axId val="11433766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770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9621314777513279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HUALIAN_GRAPH_DATA!$R$27:$W$27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HUALIAN_GRAPH_DATA!$L$14:$L$26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HUALIAN_GRAPH_DATA!$N$14:$N$26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HUALIAN_GRAPH_DATA!$P$14:$P$26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HUALIAN_GRAPH_DATA!$J$14:$J$26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381368"/>
        <c:axId val="1143381760"/>
      </c:lineChart>
      <c:dateAx>
        <c:axId val="114338136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81760"/>
        <c:crosses val="autoZero"/>
        <c:auto val="1"/>
        <c:lblOffset val="100"/>
        <c:baseTimeUnit val="months"/>
      </c:dateAx>
      <c:valAx>
        <c:axId val="11433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8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TAIDONG_GRAPH_DATA!$G$3:$G$14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TAIDONG_GRAPH_DATA!$H$15:$H$26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060440"/>
        <c:axId val="927062008"/>
      </c:lineChart>
      <c:dateAx>
        <c:axId val="9270604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62008"/>
        <c:crosses val="autoZero"/>
        <c:auto val="1"/>
        <c:lblOffset val="100"/>
        <c:baseTimeUnit val="months"/>
      </c:dateAx>
      <c:valAx>
        <c:axId val="927062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60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9621314777513279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TAIDONG_GRAPH_DATA!$R$27:$W$27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79736"/>
        <c:axId val="887380128"/>
      </c:lineChart>
      <c:dateAx>
        <c:axId val="88737973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0128"/>
        <c:crosses val="autoZero"/>
        <c:auto val="1"/>
        <c:lblOffset val="100"/>
        <c:baseTimeUnit val="months"/>
      </c:dateAx>
      <c:valAx>
        <c:axId val="8873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7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ZHUNAN_GRAPH_DATA!$H$15:$H$26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795720"/>
        <c:axId val="936795328"/>
      </c:lineChart>
      <c:dateAx>
        <c:axId val="9367957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95328"/>
        <c:crosses val="autoZero"/>
        <c:auto val="1"/>
        <c:lblOffset val="100"/>
        <c:baseTimeUnit val="months"/>
      </c:dateAx>
      <c:valAx>
        <c:axId val="9367953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95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9621314777513279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ZHUNAN_GRAPH_DATA!$R$27:$W$27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700192"/>
        <c:axId val="886700584"/>
      </c:lineChart>
      <c:dateAx>
        <c:axId val="88670019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00584"/>
        <c:crosses val="autoZero"/>
        <c:auto val="1"/>
        <c:lblOffset val="100"/>
        <c:baseTimeUnit val="months"/>
      </c:dateAx>
      <c:valAx>
        <c:axId val="8867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XINZHU_GRAPH_DATA!$G$3:$G$14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XINZHU_GRAPH_DATA!$H$15:$H$26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17592"/>
        <c:axId val="722354304"/>
      </c:lineChart>
      <c:dateAx>
        <c:axId val="8804175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54304"/>
        <c:crosses val="autoZero"/>
        <c:auto val="1"/>
        <c:lblOffset val="100"/>
        <c:baseTimeUnit val="months"/>
      </c:dateAx>
      <c:valAx>
        <c:axId val="722354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17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9621314777513279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OFFICE_GRAPH_DATA!$R$1:$W$1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OFFICE_GRAPH_DATA!$R$27:$W$27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XINZHU_GRAPH_DATA!$R$27:$W$27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XINZHU_GRAPH_DATA!$L$14:$L$26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XINZHU_GRAPH_DATA!$N$14:$N$26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XINZHU_GRAPH_DATA!$P$14:$P$26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XINZHU_GRAPH_DATA!$J$14:$J$26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51552"/>
        <c:axId val="725747240"/>
      </c:lineChart>
      <c:dateAx>
        <c:axId val="72575155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47240"/>
        <c:crosses val="autoZero"/>
        <c:auto val="1"/>
        <c:lblOffset val="100"/>
        <c:baseTimeUnit val="months"/>
      </c:dateAx>
      <c:valAx>
        <c:axId val="7257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CENTRAL_GRAPH_DATA!$G$3:$G$14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CENTRAL_GRAPH_DATA!$H$15:$H$26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796400"/>
        <c:axId val="979796008"/>
      </c:lineChart>
      <c:dateAx>
        <c:axId val="9797964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96008"/>
        <c:crosses val="autoZero"/>
        <c:auto val="1"/>
        <c:lblOffset val="100"/>
        <c:baseTimeUnit val="months"/>
      </c:dateAx>
      <c:valAx>
        <c:axId val="979796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96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9621314777513279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CENTRAL_GRAPH_DATA!$R$27:$W$27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CENTRAL_GRAPH_DATA!$L$14:$L$26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CENTRAL_GRAPH_DATA!$N$14:$N$26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CENTRAL_GRAPH_DATA!$P$14:$P$26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CENTRAL_GRAPH_DATA!$J$14:$J$26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796792"/>
        <c:axId val="979797184"/>
      </c:lineChart>
      <c:dateAx>
        <c:axId val="97979679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97184"/>
        <c:crosses val="autoZero"/>
        <c:auto val="1"/>
        <c:lblOffset val="100"/>
        <c:baseTimeUnit val="months"/>
      </c:dateAx>
      <c:valAx>
        <c:axId val="979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9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NORTH_GRAPH_DATA!$G$15:$G$26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NORTH_GRAPH_DATA!$H$15:$H$26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814432"/>
        <c:axId val="979814040"/>
      </c:lineChart>
      <c:dateAx>
        <c:axId val="9798144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14040"/>
        <c:crosses val="autoZero"/>
        <c:auto val="1"/>
        <c:lblOffset val="100"/>
        <c:baseTimeUnit val="months"/>
      </c:dateAx>
      <c:valAx>
        <c:axId val="9798140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144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9621314777513279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NORTH_GRAPH_DATA!$R$27:$W$27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806200"/>
        <c:axId val="979808552"/>
      </c:lineChart>
      <c:dateAx>
        <c:axId val="97980620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08552"/>
        <c:crosses val="autoZero"/>
        <c:auto val="1"/>
        <c:lblOffset val="100"/>
        <c:baseTimeUnit val="months"/>
      </c:dateAx>
      <c:valAx>
        <c:axId val="9798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SOUTH_GRAPH_DATA!$H$15:$H$26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35560"/>
        <c:axId val="906135952"/>
      </c:lineChart>
      <c:dateAx>
        <c:axId val="9061355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5952"/>
        <c:crosses val="autoZero"/>
        <c:auto val="1"/>
        <c:lblOffset val="100"/>
        <c:baseTimeUnit val="months"/>
      </c:dateAx>
      <c:valAx>
        <c:axId val="9061359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5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9621314777513279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SOUTH_GRAPH_DATA!$R$27:$W$27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OFFICE_GRAPH_DATA!$L$2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OFFICE_GRAPH_DATA!$L$14:$L$26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OFFICE_GRAPH_DATA!$N$2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OFFICE_GRAPH_DATA!$N$14:$N$26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OFFICE_GRAPH_DATA!$P$2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OFFICE_GRAPH_DATA!$P$14:$P$26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OFFICE_GRAPH_DATA!$J$2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OFFICE_GRAPH_DATA!$J$14:$J$26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154272"/>
        <c:axId val="929156624"/>
      </c:lineChart>
      <c:dateAx>
        <c:axId val="92915427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56624"/>
        <c:crosses val="autoZero"/>
        <c:auto val="1"/>
        <c:lblOffset val="100"/>
        <c:baseTimeUnit val="months"/>
      </c:dateAx>
      <c:valAx>
        <c:axId val="929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SOUTH_GRAPH_DATA!$L$14:$L$26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SOUTH_GRAPH_DATA!$N$14:$N$26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SOUTH_GRAPH_DATA!$P$14:$P$26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SOUTH_GRAPH_DATA!$J$14:$J$26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39480"/>
        <c:axId val="906139872"/>
      </c:lineChart>
      <c:dateAx>
        <c:axId val="90613948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9872"/>
        <c:crosses val="autoZero"/>
        <c:auto val="1"/>
        <c:lblOffset val="100"/>
        <c:baseTimeUnit val="months"/>
      </c:dateAx>
      <c:valAx>
        <c:axId val="9061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WEST_GRAPH_DATA!$G$3:$G$14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5</c:v>
                </c:pt>
                <c:pt idx="1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WEST_GRAPH_DATA!$G$15:$G$26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WEST_GRAPH_DATA!$H$15:$H$26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04200"/>
        <c:axId val="1144901456"/>
      </c:lineChart>
      <c:dateAx>
        <c:axId val="11449042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01456"/>
        <c:crosses val="autoZero"/>
        <c:auto val="1"/>
        <c:lblOffset val="100"/>
        <c:baseTimeUnit val="months"/>
      </c:dateAx>
      <c:valAx>
        <c:axId val="11449014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04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9621314777513279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WEST_GRAPH_DATA!$R$27:$W$27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WEST_GRAPH_DATA!$L$14:$L$26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WEST_GRAPH_DATA!$N$14:$N$26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WEST_GRAPH_DATA!$P$14:$P$26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WEST_GRAPH_DATA!$J$14:$J$26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147584"/>
        <c:axId val="937150720"/>
      </c:lineChart>
      <c:dateAx>
        <c:axId val="93714758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50720"/>
        <c:crosses val="autoZero"/>
        <c:auto val="1"/>
        <c:lblOffset val="100"/>
        <c:baseTimeUnit val="months"/>
      </c:dateAx>
      <c:valAx>
        <c:axId val="9371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TAOYUAN_GRAPH_DATA!$G$3:$G$14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11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TAOYUAN_GRAPH_DATA!$H$15:$H$26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527256"/>
        <c:axId val="973525688"/>
      </c:lineChart>
      <c:dateAx>
        <c:axId val="9735272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5688"/>
        <c:crosses val="autoZero"/>
        <c:auto val="1"/>
        <c:lblOffset val="100"/>
        <c:baseTimeUnit val="months"/>
      </c:dateAx>
      <c:valAx>
        <c:axId val="973525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9621314777513279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TAOYUAN_GRAPH_DATA!$R$27:$W$27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TAOYUAN_GRAPH_DATA!$L$14:$L$26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TAOYUAN_GRAPH_DATA!$N$14:$N$26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TAOYUAN_GRAPH_DATA!$P$14:$P$26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TAOYUAN_GRAPH_DATA!$J$14:$J$26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33920"/>
        <c:axId val="879935880"/>
      </c:lineChart>
      <c:dateAx>
        <c:axId val="87993392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5880"/>
        <c:crosses val="autoZero"/>
        <c:auto val="1"/>
        <c:lblOffset val="100"/>
        <c:baseTimeUnit val="months"/>
      </c:dateAx>
      <c:valAx>
        <c:axId val="8799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EAST_GRAPH_DATA!$G$3:$G$14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EAST_GRAPH_DATA!$H$15:$H$26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995520"/>
        <c:axId val="888995128"/>
      </c:lineChart>
      <c:dateAx>
        <c:axId val="8889955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95128"/>
        <c:crosses val="autoZero"/>
        <c:auto val="1"/>
        <c:lblOffset val="100"/>
        <c:baseTimeUnit val="months"/>
      </c:dateAx>
      <c:valAx>
        <c:axId val="8889951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955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9621314777513279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EAST_GRAPH_DATA!$R$27:$W$27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EAST_GRAPH_DATA!$L$14:$L$26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EAST_GRAPH_DATA!$N$14:$N$26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EAST_GRAPH_DATA!$P$14:$P$26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EAST_GRAPH_DATA!$J$14:$J$26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999832"/>
        <c:axId val="889000224"/>
      </c:lineChart>
      <c:dateAx>
        <c:axId val="88899983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00224"/>
        <c:crosses val="autoZero"/>
        <c:auto val="1"/>
        <c:lblOffset val="100"/>
        <c:baseTimeUnit val="months"/>
      </c:dateAx>
      <c:valAx>
        <c:axId val="8890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9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OFFICE_GRAPH_DATA!$B$35:$B$39" spid="_x0000_s16384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GRAPH_DATA!$B$35:$B$39" spid="_x0000_s16896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GRAPH_DATA!$B$35:$B$39" spid="_x0000_s16998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GRAPH_DATA!$B$35:$B$39" spid="_x0000_s17101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GRAPH_DATA!$B$35:$B$39" spid="_x0000_s17203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OFFICE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GRAPH_DATA!$B$35:$B$39" spid="_x0000_s17305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GRAPH_DATA!$B$35:$B$39" spid="_x0000_s17408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GRAPH_DATA!$B$35:$B$39" spid="_x0000_s17510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OFFICE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GRAPH_DATA!$B$35:$B$39" spid="_x0000_s17613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_GRAPH_DATA!$B$35:$B$39" spid="_x0000_s16589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GRAPH_DATA!$B$35:$B$39" spid="_x0000_s16793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6" zoomScaleNormal="100" zoomScaleSheetLayoutView="115" workbookViewId="0">
      <selection activeCell="H44" sqref="H44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1423</v>
      </c>
      <c r="C2" s="35" t="s">
        <v>1400</v>
      </c>
      <c r="D2" s="74">
        <v>100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17</v>
      </c>
      <c r="H4" s="78"/>
      <c r="I4" s="78"/>
      <c r="J4" s="79"/>
      <c r="K4" s="52">
        <f>ROUND($D$2/12,0)</f>
        <v>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TAOYUAN_GRAPH_DATA!$G$27</f>
        <v>6</v>
      </c>
      <c r="H5" s="84"/>
      <c r="I5" s="84"/>
      <c r="J5" s="85"/>
      <c r="K5" s="55">
        <f>$L$40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702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654</v>
      </c>
      <c r="B10" s="27" t="s">
        <v>638</v>
      </c>
      <c r="C10" s="4" t="s">
        <v>670</v>
      </c>
      <c r="D10" s="4" t="s">
        <v>671</v>
      </c>
      <c r="E10" s="4" t="str">
        <f>CONCATENATE(YEAR,":",MONTH,":",WEEK,":",DAY,":",$A10)</f>
        <v>2016:2:2:7:TAO_3_E_ZL</v>
      </c>
      <c r="F10" s="4">
        <f>MATCH($E10,REPORT_DATA_BY_COMP!$A:$A,0)</f>
        <v>444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655</v>
      </c>
      <c r="B11" s="27" t="s">
        <v>639</v>
      </c>
      <c r="C11" s="4" t="s">
        <v>672</v>
      </c>
      <c r="D11" s="4" t="s">
        <v>673</v>
      </c>
      <c r="E11" s="4" t="str">
        <f>CONCATENATE(YEAR,":",MONTH,":",WEEK,":",DAY,":",$A11)</f>
        <v>2016:2:2:7:TAO_3_E</v>
      </c>
      <c r="F11" s="4">
        <f>MATCH($E11,REPORT_DATA_BY_COMP!$A:$A,0)</f>
        <v>443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656</v>
      </c>
      <c r="B12" s="27" t="s">
        <v>640</v>
      </c>
      <c r="C12" s="4" t="s">
        <v>674</v>
      </c>
      <c r="D12" s="4" t="s">
        <v>675</v>
      </c>
      <c r="E12" s="4" t="str">
        <f>CONCATENATE(YEAR,":",MONTH,":",WEEK,":",DAY,":",$A12)</f>
        <v>2016:2:2:7:TAO_4_E</v>
      </c>
      <c r="F12" s="4">
        <f>MATCH($E12,REPORT_DATA_BY_COMP!$A:$A,0)</f>
        <v>445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657</v>
      </c>
      <c r="B13" s="27" t="s">
        <v>641</v>
      </c>
      <c r="C13" s="4" t="s">
        <v>676</v>
      </c>
      <c r="D13" s="4" t="s">
        <v>677</v>
      </c>
      <c r="E13" s="4" t="str">
        <f>CONCATENATE(YEAR,":",MONTH,":",WEEK,":",DAY,":",$A13)</f>
        <v>2016:2:2:7:TAO_4_S</v>
      </c>
      <c r="F13" s="4">
        <f>MATCH($E13,REPORT_DATA_BY_COMP!$A:$A,0)</f>
        <v>446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658</v>
      </c>
      <c r="B16" s="27" t="s">
        <v>642</v>
      </c>
      <c r="C16" s="4" t="s">
        <v>678</v>
      </c>
      <c r="D16" s="4" t="s">
        <v>679</v>
      </c>
      <c r="E16" s="4" t="str">
        <f>CONCATENATE(YEAR,":",MONTH,":",WEEK,":",DAY,":",$A16)</f>
        <v>2016:2:2:7:TAO_2_E</v>
      </c>
      <c r="F16" s="4">
        <f>MATCH($E16,REPORT_DATA_BY_COMP!$A:$A,0)</f>
        <v>441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659</v>
      </c>
      <c r="B17" s="27" t="s">
        <v>643</v>
      </c>
      <c r="C17" s="4" t="s">
        <v>680</v>
      </c>
      <c r="D17" s="4" t="s">
        <v>681</v>
      </c>
      <c r="E17" s="4" t="str">
        <f>CONCATENATE(YEAR,":",MONTH,":",WEEK,":",DAY,":",$A17)</f>
        <v>2016:2:2:7:TAO_1_A</v>
      </c>
      <c r="F17" s="4">
        <f>MATCH($E17,REPORT_DATA_BY_COMP!$A:$A,0)</f>
        <v>439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660</v>
      </c>
      <c r="B18" s="27" t="s">
        <v>644</v>
      </c>
      <c r="C18" s="4" t="s">
        <v>682</v>
      </c>
      <c r="D18" s="4" t="s">
        <v>683</v>
      </c>
      <c r="E18" s="4" t="str">
        <f>CONCATENATE(YEAR,":",MONTH,":",WEEK,":",DAY,":",$A18)</f>
        <v>2016:2:2:7:TAO_1_B</v>
      </c>
      <c r="F18" s="4">
        <f>MATCH($E18,REPORT_DATA_BY_COMP!$A:$A,0)</f>
        <v>440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6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6" t="s">
        <v>661</v>
      </c>
      <c r="B19" s="27" t="s">
        <v>645</v>
      </c>
      <c r="C19" s="4" t="s">
        <v>684</v>
      </c>
      <c r="D19" s="4" t="s">
        <v>685</v>
      </c>
      <c r="E19" s="4" t="str">
        <f>CONCATENATE(YEAR,":",MONTH,":",WEEK,":",DAY,":",$A19)</f>
        <v>2016:2:2:7:TAO_2_S</v>
      </c>
      <c r="F19" s="4">
        <f>MATCH($E19,REPORT_DATA_BY_COMP!$A:$A,0)</f>
        <v>442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662</v>
      </c>
      <c r="B20" s="27" t="s">
        <v>646</v>
      </c>
      <c r="C20" s="4" t="s">
        <v>686</v>
      </c>
      <c r="D20" s="4" t="s">
        <v>687</v>
      </c>
      <c r="E20" s="4" t="str">
        <f>CONCATENATE(YEAR,":",MONTH,":",WEEK,":",DAY,":",$A20)</f>
        <v>2016:2:2:7:GUISHAN_E</v>
      </c>
      <c r="F20" s="4">
        <f>MATCH($E20,REPORT_DATA_BY_COMP!$A:$A,0)</f>
        <v>401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1419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663</v>
      </c>
      <c r="B23" s="27" t="s">
        <v>647</v>
      </c>
      <c r="C23" s="4" t="s">
        <v>688</v>
      </c>
      <c r="D23" s="4" t="s">
        <v>689</v>
      </c>
      <c r="E23" s="4" t="str">
        <f>CONCATENATE(YEAR,":",MONTH,":",WEEK,":",DAY,":",$A23)</f>
        <v>2016:2:2:7:BADE_A_E</v>
      </c>
      <c r="F23" s="4">
        <f>MATCH($E23,REPORT_DATA_BY_COMP!$A:$A,0)</f>
        <v>392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664</v>
      </c>
      <c r="B24" s="27" t="s">
        <v>648</v>
      </c>
      <c r="C24" s="4" t="s">
        <v>690</v>
      </c>
      <c r="D24" s="4" t="s">
        <v>691</v>
      </c>
      <c r="E24" s="4" t="str">
        <f>CONCATENATE(YEAR,":",MONTH,":",WEEK,":",DAY,":",$A24)</f>
        <v>2016:2:2:7:BADE_B_E</v>
      </c>
      <c r="F24" s="4">
        <f>MATCH($E24,REPORT_DATA_BY_COMP!$A:$A,0)</f>
        <v>393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665</v>
      </c>
      <c r="B25" s="27" t="s">
        <v>649</v>
      </c>
      <c r="C25" s="4" t="s">
        <v>692</v>
      </c>
      <c r="D25" s="4" t="s">
        <v>693</v>
      </c>
      <c r="E25" s="4" t="str">
        <f>CONCATENATE(YEAR,":",MONTH,":",WEEK,":",DAY,":",$A25)</f>
        <v>2016:2:2:7:BADE_S</v>
      </c>
      <c r="F25" s="4">
        <f>MATCH($E25,REPORT_DATA_BY_COMP!$A:$A,0)</f>
        <v>394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666</v>
      </c>
      <c r="B26" s="27" t="s">
        <v>650</v>
      </c>
      <c r="C26" s="4" t="s">
        <v>694</v>
      </c>
      <c r="D26" s="4" t="s">
        <v>695</v>
      </c>
      <c r="E26" s="4" t="str">
        <f>CONCATENATE(YEAR,":",MONTH,":",WEEK,":",DAY,":",$A26)</f>
        <v>2016:2:2:7:LONGTAN_E</v>
      </c>
      <c r="F26" s="4">
        <f>MATCH($E26,REPORT_DATA_BY_COMP!$A:$A,0)</f>
        <v>412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1419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667</v>
      </c>
      <c r="B29" s="27" t="s">
        <v>651</v>
      </c>
      <c r="C29" s="4" t="s">
        <v>696</v>
      </c>
      <c r="D29" s="4" t="s">
        <v>697</v>
      </c>
      <c r="E29" s="4" t="str">
        <f>CONCATENATE(YEAR,":",MONTH,":",WEEK,":",DAY,":",$A29)</f>
        <v>2016:2:2:7:ZHONGLI_1_E</v>
      </c>
      <c r="F29" s="4">
        <f>MATCH($E29,REPORT_DATA_BY_COMP!$A:$A,0)</f>
        <v>479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668</v>
      </c>
      <c r="B30" s="27" t="s">
        <v>652</v>
      </c>
      <c r="C30" s="4" t="s">
        <v>698</v>
      </c>
      <c r="D30" s="4" t="s">
        <v>699</v>
      </c>
      <c r="E30" s="4" t="str">
        <f>CONCATENATE(YEAR,":",MONTH,":",WEEK,":",DAY,":",$A30)</f>
        <v>2016:2:2:7:ZHONGLI_1_S</v>
      </c>
      <c r="F30" s="4">
        <f>MATCH($E30,REPORT_DATA_BY_COMP!$A:$A,0)</f>
        <v>480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669</v>
      </c>
      <c r="B31" s="27" t="s">
        <v>653</v>
      </c>
      <c r="C31" s="4" t="s">
        <v>700</v>
      </c>
      <c r="D31" s="4" t="s">
        <v>701</v>
      </c>
      <c r="E31" s="4" t="str">
        <f>CONCATENATE(YEAR,":",MONTH,":",WEEK,":",DAY,":",$A31)</f>
        <v>2016:2:2:7:ZHONGLI_2_E</v>
      </c>
      <c r="F31" s="4">
        <f>MATCH($E31,REPORT_DATA_BY_COMP!$A:$A,0)</f>
        <v>481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1399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1417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1388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1387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8" t="s">
        <v>1389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1390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1391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1419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1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43</v>
      </c>
      <c r="P40" s="19">
        <f t="shared" si="4"/>
        <v>142</v>
      </c>
      <c r="Q40" s="19">
        <f t="shared" si="4"/>
        <v>316</v>
      </c>
      <c r="R40" s="19">
        <f t="shared" si="4"/>
        <v>125</v>
      </c>
      <c r="S40" s="19">
        <f t="shared" si="4"/>
        <v>5</v>
      </c>
      <c r="T40" s="19">
        <f t="shared" si="4"/>
        <v>96</v>
      </c>
      <c r="U40" s="19">
        <f t="shared" si="4"/>
        <v>36</v>
      </c>
      <c r="V40" s="19">
        <f t="shared" si="4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911" priority="143" operator="lessThan">
      <formula>0.5</formula>
    </cfRule>
    <cfRule type="cellIs" dxfId="910" priority="144" operator="greaterThan">
      <formula>0.5</formula>
    </cfRule>
  </conditionalFormatting>
  <conditionalFormatting sqref="N10:N11">
    <cfRule type="cellIs" dxfId="909" priority="141" operator="lessThan">
      <formula>4.5</formula>
    </cfRule>
    <cfRule type="cellIs" dxfId="908" priority="142" operator="greaterThan">
      <formula>5.5</formula>
    </cfRule>
  </conditionalFormatting>
  <conditionalFormatting sqref="O10:O11">
    <cfRule type="cellIs" dxfId="907" priority="139" operator="lessThan">
      <formula>1.5</formula>
    </cfRule>
    <cfRule type="cellIs" dxfId="906" priority="140" operator="greaterThan">
      <formula>2.5</formula>
    </cfRule>
  </conditionalFormatting>
  <conditionalFormatting sqref="P10:P11">
    <cfRule type="cellIs" dxfId="905" priority="137" operator="lessThan">
      <formula>4.5</formula>
    </cfRule>
    <cfRule type="cellIs" dxfId="904" priority="138" operator="greaterThan">
      <formula>7.5</formula>
    </cfRule>
  </conditionalFormatting>
  <conditionalFormatting sqref="R10:S11">
    <cfRule type="cellIs" dxfId="903" priority="135" operator="lessThan">
      <formula>2.5</formula>
    </cfRule>
    <cfRule type="cellIs" dxfId="902" priority="136" operator="greaterThan">
      <formula>4.5</formula>
    </cfRule>
  </conditionalFormatting>
  <conditionalFormatting sqref="T10:T11">
    <cfRule type="cellIs" dxfId="901" priority="133" operator="lessThan">
      <formula>2.5</formula>
    </cfRule>
    <cfRule type="cellIs" dxfId="900" priority="134" operator="greaterThan">
      <formula>4.5</formula>
    </cfRule>
  </conditionalFormatting>
  <conditionalFormatting sqref="U10:U11">
    <cfRule type="cellIs" dxfId="899" priority="132" operator="greaterThan">
      <formula>1.5</formula>
    </cfRule>
  </conditionalFormatting>
  <conditionalFormatting sqref="L10:V11">
    <cfRule type="expression" dxfId="898" priority="129">
      <formula>L10=""</formula>
    </cfRule>
  </conditionalFormatting>
  <conditionalFormatting sqref="S10:S11">
    <cfRule type="cellIs" dxfId="897" priority="130" operator="greaterThan">
      <formula>0.5</formula>
    </cfRule>
    <cfRule type="cellIs" dxfId="896" priority="131" operator="lessThan">
      <formula>0.5</formula>
    </cfRule>
  </conditionalFormatting>
  <conditionalFormatting sqref="L12:M13">
    <cfRule type="cellIs" dxfId="895" priority="127" operator="lessThan">
      <formula>0.5</formula>
    </cfRule>
    <cfRule type="cellIs" dxfId="894" priority="128" operator="greaterThan">
      <formula>0.5</formula>
    </cfRule>
  </conditionalFormatting>
  <conditionalFormatting sqref="N12:N13">
    <cfRule type="cellIs" dxfId="893" priority="125" operator="lessThan">
      <formula>4.5</formula>
    </cfRule>
    <cfRule type="cellIs" dxfId="892" priority="126" operator="greaterThan">
      <formula>5.5</formula>
    </cfRule>
  </conditionalFormatting>
  <conditionalFormatting sqref="O12:O13">
    <cfRule type="cellIs" dxfId="891" priority="123" operator="lessThan">
      <formula>1.5</formula>
    </cfRule>
    <cfRule type="cellIs" dxfId="890" priority="124" operator="greaterThan">
      <formula>2.5</formula>
    </cfRule>
  </conditionalFormatting>
  <conditionalFormatting sqref="P12:P13">
    <cfRule type="cellIs" dxfId="889" priority="121" operator="lessThan">
      <formula>4.5</formula>
    </cfRule>
    <cfRule type="cellIs" dxfId="888" priority="122" operator="greaterThan">
      <formula>7.5</formula>
    </cfRule>
  </conditionalFormatting>
  <conditionalFormatting sqref="R12:S13">
    <cfRule type="cellIs" dxfId="887" priority="119" operator="lessThan">
      <formula>2.5</formula>
    </cfRule>
    <cfRule type="cellIs" dxfId="886" priority="120" operator="greaterThan">
      <formula>4.5</formula>
    </cfRule>
  </conditionalFormatting>
  <conditionalFormatting sqref="T12:T13">
    <cfRule type="cellIs" dxfId="885" priority="117" operator="lessThan">
      <formula>2.5</formula>
    </cfRule>
    <cfRule type="cellIs" dxfId="884" priority="118" operator="greaterThan">
      <formula>4.5</formula>
    </cfRule>
  </conditionalFormatting>
  <conditionalFormatting sqref="U12:U13">
    <cfRule type="cellIs" dxfId="883" priority="116" operator="greaterThan">
      <formula>1.5</formula>
    </cfRule>
  </conditionalFormatting>
  <conditionalFormatting sqref="L12:V13">
    <cfRule type="expression" dxfId="882" priority="113">
      <formula>L12=""</formula>
    </cfRule>
  </conditionalFormatting>
  <conditionalFormatting sqref="S12:S13">
    <cfRule type="cellIs" dxfId="881" priority="114" operator="greaterThan">
      <formula>0.5</formula>
    </cfRule>
    <cfRule type="cellIs" dxfId="880" priority="115" operator="lessThan">
      <formula>0.5</formula>
    </cfRule>
  </conditionalFormatting>
  <conditionalFormatting sqref="L16:M17">
    <cfRule type="cellIs" dxfId="879" priority="111" operator="lessThan">
      <formula>0.5</formula>
    </cfRule>
    <cfRule type="cellIs" dxfId="878" priority="112" operator="greaterThan">
      <formula>0.5</formula>
    </cfRule>
  </conditionalFormatting>
  <conditionalFormatting sqref="N16:N17">
    <cfRule type="cellIs" dxfId="877" priority="109" operator="lessThan">
      <formula>4.5</formula>
    </cfRule>
    <cfRule type="cellIs" dxfId="876" priority="110" operator="greaterThan">
      <formula>5.5</formula>
    </cfRule>
  </conditionalFormatting>
  <conditionalFormatting sqref="O16:O17">
    <cfRule type="cellIs" dxfId="875" priority="107" operator="lessThan">
      <formula>1.5</formula>
    </cfRule>
    <cfRule type="cellIs" dxfId="874" priority="108" operator="greaterThan">
      <formula>2.5</formula>
    </cfRule>
  </conditionalFormatting>
  <conditionalFormatting sqref="P16:P17">
    <cfRule type="cellIs" dxfId="873" priority="105" operator="lessThan">
      <formula>4.5</formula>
    </cfRule>
    <cfRule type="cellIs" dxfId="872" priority="106" operator="greaterThan">
      <formula>7.5</formula>
    </cfRule>
  </conditionalFormatting>
  <conditionalFormatting sqref="R16:S17">
    <cfRule type="cellIs" dxfId="871" priority="103" operator="lessThan">
      <formula>2.5</formula>
    </cfRule>
    <cfRule type="cellIs" dxfId="870" priority="104" operator="greaterThan">
      <formula>4.5</formula>
    </cfRule>
  </conditionalFormatting>
  <conditionalFormatting sqref="T16:T17">
    <cfRule type="cellIs" dxfId="869" priority="101" operator="lessThan">
      <formula>2.5</formula>
    </cfRule>
    <cfRule type="cellIs" dxfId="868" priority="102" operator="greaterThan">
      <formula>4.5</formula>
    </cfRule>
  </conditionalFormatting>
  <conditionalFormatting sqref="U16:U17">
    <cfRule type="cellIs" dxfId="867" priority="100" operator="greaterThan">
      <formula>1.5</formula>
    </cfRule>
  </conditionalFormatting>
  <conditionalFormatting sqref="L16:V17">
    <cfRule type="expression" dxfId="866" priority="97">
      <formula>L16=""</formula>
    </cfRule>
  </conditionalFormatting>
  <conditionalFormatting sqref="S16:S17">
    <cfRule type="cellIs" dxfId="865" priority="98" operator="greaterThan">
      <formula>0.5</formula>
    </cfRule>
    <cfRule type="cellIs" dxfId="864" priority="99" operator="lessThan">
      <formula>0.5</formula>
    </cfRule>
  </conditionalFormatting>
  <conditionalFormatting sqref="L18:M19">
    <cfRule type="cellIs" dxfId="863" priority="95" operator="lessThan">
      <formula>0.5</formula>
    </cfRule>
    <cfRule type="cellIs" dxfId="862" priority="96" operator="greaterThan">
      <formula>0.5</formula>
    </cfRule>
  </conditionalFormatting>
  <conditionalFormatting sqref="N18:N19">
    <cfRule type="cellIs" dxfId="861" priority="93" operator="lessThan">
      <formula>4.5</formula>
    </cfRule>
    <cfRule type="cellIs" dxfId="860" priority="94" operator="greaterThan">
      <formula>5.5</formula>
    </cfRule>
  </conditionalFormatting>
  <conditionalFormatting sqref="O18:O19">
    <cfRule type="cellIs" dxfId="859" priority="91" operator="lessThan">
      <formula>1.5</formula>
    </cfRule>
    <cfRule type="cellIs" dxfId="858" priority="92" operator="greaterThan">
      <formula>2.5</formula>
    </cfRule>
  </conditionalFormatting>
  <conditionalFormatting sqref="P18:P19">
    <cfRule type="cellIs" dxfId="857" priority="89" operator="lessThan">
      <formula>4.5</formula>
    </cfRule>
    <cfRule type="cellIs" dxfId="856" priority="90" operator="greaterThan">
      <formula>7.5</formula>
    </cfRule>
  </conditionalFormatting>
  <conditionalFormatting sqref="R18:S19">
    <cfRule type="cellIs" dxfId="855" priority="87" operator="lessThan">
      <formula>2.5</formula>
    </cfRule>
    <cfRule type="cellIs" dxfId="854" priority="88" operator="greaterThan">
      <formula>4.5</formula>
    </cfRule>
  </conditionalFormatting>
  <conditionalFormatting sqref="T18:T19">
    <cfRule type="cellIs" dxfId="853" priority="85" operator="lessThan">
      <formula>2.5</formula>
    </cfRule>
    <cfRule type="cellIs" dxfId="852" priority="86" operator="greaterThan">
      <formula>4.5</formula>
    </cfRule>
  </conditionalFormatting>
  <conditionalFormatting sqref="U18:U19">
    <cfRule type="cellIs" dxfId="851" priority="84" operator="greaterThan">
      <formula>1.5</formula>
    </cfRule>
  </conditionalFormatting>
  <conditionalFormatting sqref="L18:V19">
    <cfRule type="expression" dxfId="850" priority="81">
      <formula>L18=""</formula>
    </cfRule>
  </conditionalFormatting>
  <conditionalFormatting sqref="S18:S19">
    <cfRule type="cellIs" dxfId="849" priority="82" operator="greaterThan">
      <formula>0.5</formula>
    </cfRule>
    <cfRule type="cellIs" dxfId="848" priority="83" operator="lessThan">
      <formula>0.5</formula>
    </cfRule>
  </conditionalFormatting>
  <conditionalFormatting sqref="L23:M24">
    <cfRule type="cellIs" dxfId="847" priority="79" operator="lessThan">
      <formula>0.5</formula>
    </cfRule>
    <cfRule type="cellIs" dxfId="846" priority="80" operator="greaterThan">
      <formula>0.5</formula>
    </cfRule>
  </conditionalFormatting>
  <conditionalFormatting sqref="N23:N24">
    <cfRule type="cellIs" dxfId="845" priority="77" operator="lessThan">
      <formula>4.5</formula>
    </cfRule>
    <cfRule type="cellIs" dxfId="844" priority="78" operator="greaterThan">
      <formula>5.5</formula>
    </cfRule>
  </conditionalFormatting>
  <conditionalFormatting sqref="O23:O24">
    <cfRule type="cellIs" dxfId="843" priority="75" operator="lessThan">
      <formula>1.5</formula>
    </cfRule>
    <cfRule type="cellIs" dxfId="842" priority="76" operator="greaterThan">
      <formula>2.5</formula>
    </cfRule>
  </conditionalFormatting>
  <conditionalFormatting sqref="P23:P24">
    <cfRule type="cellIs" dxfId="841" priority="73" operator="lessThan">
      <formula>4.5</formula>
    </cfRule>
    <cfRule type="cellIs" dxfId="840" priority="74" operator="greaterThan">
      <formula>7.5</formula>
    </cfRule>
  </conditionalFormatting>
  <conditionalFormatting sqref="R23:S24">
    <cfRule type="cellIs" dxfId="839" priority="71" operator="lessThan">
      <formula>2.5</formula>
    </cfRule>
    <cfRule type="cellIs" dxfId="838" priority="72" operator="greaterThan">
      <formula>4.5</formula>
    </cfRule>
  </conditionalFormatting>
  <conditionalFormatting sqref="T23:T24">
    <cfRule type="cellIs" dxfId="837" priority="69" operator="lessThan">
      <formula>2.5</formula>
    </cfRule>
    <cfRule type="cellIs" dxfId="836" priority="70" operator="greaterThan">
      <formula>4.5</formula>
    </cfRule>
  </conditionalFormatting>
  <conditionalFormatting sqref="U23:U24">
    <cfRule type="cellIs" dxfId="835" priority="68" operator="greaterThan">
      <formula>1.5</formula>
    </cfRule>
  </conditionalFormatting>
  <conditionalFormatting sqref="L23:V24">
    <cfRule type="expression" dxfId="834" priority="65">
      <formula>L23=""</formula>
    </cfRule>
  </conditionalFormatting>
  <conditionalFormatting sqref="S23:S24">
    <cfRule type="cellIs" dxfId="833" priority="66" operator="greaterThan">
      <formula>0.5</formula>
    </cfRule>
    <cfRule type="cellIs" dxfId="832" priority="67" operator="lessThan">
      <formula>0.5</formula>
    </cfRule>
  </conditionalFormatting>
  <conditionalFormatting sqref="L25:M26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25:N26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25:O26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25:P26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25:S26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25:T26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25:U26">
    <cfRule type="cellIs" dxfId="819" priority="52" operator="greaterThan">
      <formula>1.5</formula>
    </cfRule>
  </conditionalFormatting>
  <conditionalFormatting sqref="L25:V26">
    <cfRule type="expression" dxfId="818" priority="49">
      <formula>L25=""</formula>
    </cfRule>
  </conditionalFormatting>
  <conditionalFormatting sqref="S25:S26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29:M30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29:N30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29:O30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29:P30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29:S30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29:T30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29:U30">
    <cfRule type="cellIs" dxfId="803" priority="36" operator="greaterThan">
      <formula>1.5</formula>
    </cfRule>
  </conditionalFormatting>
  <conditionalFormatting sqref="L29:V30">
    <cfRule type="expression" dxfId="802" priority="33">
      <formula>L29=""</formula>
    </cfRule>
  </conditionalFormatting>
  <conditionalFormatting sqref="S29:S30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31:M31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31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31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31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31:S31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31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31">
    <cfRule type="cellIs" dxfId="787" priority="20" operator="greaterThan">
      <formula>1.5</formula>
    </cfRule>
  </conditionalFormatting>
  <conditionalFormatting sqref="L31:V31">
    <cfRule type="expression" dxfId="786" priority="17">
      <formula>L31=""</formula>
    </cfRule>
  </conditionalFormatting>
  <conditionalFormatting sqref="S31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20:M20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20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20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20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20:S20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20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20">
    <cfRule type="cellIs" dxfId="771" priority="4" operator="greaterThan">
      <formula>1.5</formula>
    </cfRule>
  </conditionalFormatting>
  <conditionalFormatting sqref="L20:V20">
    <cfRule type="expression" dxfId="770" priority="1">
      <formula>L20=""</formula>
    </cfRule>
  </conditionalFormatting>
  <conditionalFormatting sqref="S20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5" zoomScaleNormal="100" workbookViewId="0">
      <selection activeCell="D33" sqref="D3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6" workbookViewId="0">
      <selection activeCell="D33" sqref="D3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2014:3:0:0:TAOYUAN</v>
      </c>
      <c r="F3" s="37">
        <f ca="1">MATCH($E3,REPORT_DATA_BY_ZONE_MONTH!$A:$A, 0)</f>
        <v>42</v>
      </c>
      <c r="G3" s="30">
        <f ca="1">IFERROR(INDEX(REPORT_DATA_BY_ZONE_MONTH!$A:$AG,$F3,MATCH(G$2,REPORT_DATA_BY_ZONE_MONTH!$A$1:$AG$1,0)), "")</f>
        <v>10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384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192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320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64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2014:4:0:0:TAOYUAN</v>
      </c>
      <c r="F4" s="37">
        <f ca="1">MATCH($E4,REPORT_DATA_BY_ZONE_MONTH!$A:$A, 0)</f>
        <v>50</v>
      </c>
      <c r="G4" s="30">
        <f ca="1">IFERROR(INDEX(REPORT_DATA_BY_ZONE_MONTH!$A:$AG,$F4,MATCH(G$2,REPORT_DATA_BY_ZONE_MONTH!$A$1:$AG$1,0)), "")</f>
        <v>6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384</v>
      </c>
      <c r="K4" s="30">
        <f ca="1">IFERROR(INDEX(REPORT_DATA_BY_ZONE_MONTH!$A:$AG,$F4,MATCH(K$2,REPORT_DATA_BY_ZONE_MONTH!$A$1:$AG$1,0)), "")</f>
        <v>0</v>
      </c>
      <c r="L4" s="30">
        <f t="shared" ca="1" si="4"/>
        <v>192</v>
      </c>
      <c r="M4" s="30">
        <f ca="1">IFERROR(INDEX(REPORT_DATA_BY_ZONE_MONTH!$A:$AG,$F4,MATCH(M$2,REPORT_DATA_BY_ZONE_MONTH!$A$1:$AG$1,0)), "")</f>
        <v>0</v>
      </c>
      <c r="N4" s="30">
        <f t="shared" ca="1" si="5"/>
        <v>320</v>
      </c>
      <c r="O4" s="30">
        <f ca="1">IFERROR(INDEX(REPORT_DATA_BY_ZONE_MONTH!$A:$AG,$F4,MATCH(O$2,REPORT_DATA_BY_ZONE_MONTH!$A$1:$AG$1,0)), "")</f>
        <v>0</v>
      </c>
      <c r="P4" s="30">
        <f t="shared" ca="1" si="6"/>
        <v>64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2014:5:0:0:TAOYUAN</v>
      </c>
      <c r="F5" s="37">
        <f ca="1">MATCH($E5,REPORT_DATA_BY_ZONE_MONTH!$A:$A, 0)</f>
        <v>58</v>
      </c>
      <c r="G5" s="30">
        <f ca="1">IFERROR(INDEX(REPORT_DATA_BY_ZONE_MONTH!$A:$AG,$F5,MATCH(G$2,REPORT_DATA_BY_ZONE_MONTH!$A$1:$AG$1,0)), "")</f>
        <v>3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384</v>
      </c>
      <c r="K5" s="30">
        <f ca="1">IFERROR(INDEX(REPORT_DATA_BY_ZONE_MONTH!$A:$AG,$F5,MATCH(K$2,REPORT_DATA_BY_ZONE_MONTH!$A$1:$AG$1,0)), "")</f>
        <v>0</v>
      </c>
      <c r="L5" s="30">
        <f t="shared" ca="1" si="4"/>
        <v>192</v>
      </c>
      <c r="M5" s="30">
        <f ca="1">IFERROR(INDEX(REPORT_DATA_BY_ZONE_MONTH!$A:$AG,$F5,MATCH(M$2,REPORT_DATA_BY_ZONE_MONTH!$A$1:$AG$1,0)), "")</f>
        <v>0</v>
      </c>
      <c r="N5" s="30">
        <f t="shared" ca="1" si="5"/>
        <v>320</v>
      </c>
      <c r="O5" s="30">
        <f ca="1">IFERROR(INDEX(REPORT_DATA_BY_ZONE_MONTH!$A:$AG,$F5,MATCH(O$2,REPORT_DATA_BY_ZONE_MONTH!$A$1:$AG$1,0)), "")</f>
        <v>0</v>
      </c>
      <c r="P5" s="30">
        <f t="shared" ca="1" si="6"/>
        <v>64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2014:6:0:0:TAOYUAN</v>
      </c>
      <c r="F6" s="37">
        <f ca="1">MATCH($E6,REPORT_DATA_BY_ZONE_MONTH!$A:$A, 0)</f>
        <v>66</v>
      </c>
      <c r="G6" s="30">
        <f ca="1">IFERROR(INDEX(REPORT_DATA_BY_ZONE_MONTH!$A:$AG,$F6,MATCH(G$2,REPORT_DATA_BY_ZONE_MONTH!$A$1:$AG$1,0)), "")</f>
        <v>9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384</v>
      </c>
      <c r="K6" s="30">
        <f ca="1">IFERROR(INDEX(REPORT_DATA_BY_ZONE_MONTH!$A:$AG,$F6,MATCH(K$2,REPORT_DATA_BY_ZONE_MONTH!$A$1:$AG$1,0)), "")</f>
        <v>0</v>
      </c>
      <c r="L6" s="30">
        <f t="shared" ca="1" si="4"/>
        <v>192</v>
      </c>
      <c r="M6" s="30">
        <f ca="1">IFERROR(INDEX(REPORT_DATA_BY_ZONE_MONTH!$A:$AG,$F6,MATCH(M$2,REPORT_DATA_BY_ZONE_MONTH!$A$1:$AG$1,0)), "")</f>
        <v>0</v>
      </c>
      <c r="N6" s="30">
        <f t="shared" ca="1" si="5"/>
        <v>320</v>
      </c>
      <c r="O6" s="30">
        <f ca="1">IFERROR(INDEX(REPORT_DATA_BY_ZONE_MONTH!$A:$AG,$F6,MATCH(O$2,REPORT_DATA_BY_ZONE_MONTH!$A$1:$AG$1,0)), "")</f>
        <v>0</v>
      </c>
      <c r="P6" s="30">
        <f t="shared" ca="1" si="6"/>
        <v>64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2014:7:0:0:TAOYUAN</v>
      </c>
      <c r="F7" s="37">
        <f ca="1">MATCH($E7,REPORT_DATA_BY_ZONE_MONTH!$A:$A, 0)</f>
        <v>74</v>
      </c>
      <c r="G7" s="30">
        <f ca="1">IFERROR(INDEX(REPORT_DATA_BY_ZONE_MONTH!$A:$AG,$F7,MATCH(G$2,REPORT_DATA_BY_ZONE_MONTH!$A$1:$AG$1,0)), "")</f>
        <v>11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384</v>
      </c>
      <c r="K7" s="30">
        <f ca="1">IFERROR(INDEX(REPORT_DATA_BY_ZONE_MONTH!$A:$AG,$F7,MATCH(K$2,REPORT_DATA_BY_ZONE_MONTH!$A$1:$AG$1,0)), "")</f>
        <v>0</v>
      </c>
      <c r="L7" s="30">
        <f t="shared" ca="1" si="4"/>
        <v>192</v>
      </c>
      <c r="M7" s="30">
        <f ca="1">IFERROR(INDEX(REPORT_DATA_BY_ZONE_MONTH!$A:$AG,$F7,MATCH(M$2,REPORT_DATA_BY_ZONE_MONTH!$A$1:$AG$1,0)), "")</f>
        <v>0</v>
      </c>
      <c r="N7" s="30">
        <f t="shared" ca="1" si="5"/>
        <v>320</v>
      </c>
      <c r="O7" s="30">
        <f ca="1">IFERROR(INDEX(REPORT_DATA_BY_ZONE_MONTH!$A:$AG,$F7,MATCH(O$2,REPORT_DATA_BY_ZONE_MONTH!$A$1:$AG$1,0)), "")</f>
        <v>0</v>
      </c>
      <c r="P7" s="30">
        <f t="shared" ca="1" si="6"/>
        <v>64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2014:8:0:0:TAOYUAN</v>
      </c>
      <c r="F8" s="37">
        <f ca="1">MATCH($E8,REPORT_DATA_BY_ZONE_MONTH!$A:$A, 0)</f>
        <v>82</v>
      </c>
      <c r="G8" s="30">
        <f ca="1">IFERROR(INDEX(REPORT_DATA_BY_ZONE_MONTH!$A:$AG,$F8,MATCH(G$2,REPORT_DATA_BY_ZONE_MONTH!$A$1:$AG$1,0)), "")</f>
        <v>6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384</v>
      </c>
      <c r="K8" s="30">
        <f ca="1">IFERROR(INDEX(REPORT_DATA_BY_ZONE_MONTH!$A:$AG,$F8,MATCH(K$2,REPORT_DATA_BY_ZONE_MONTH!$A$1:$AG$1,0)), "")</f>
        <v>0</v>
      </c>
      <c r="L8" s="30">
        <f t="shared" ca="1" si="4"/>
        <v>192</v>
      </c>
      <c r="M8" s="30">
        <f ca="1">IFERROR(INDEX(REPORT_DATA_BY_ZONE_MONTH!$A:$AG,$F8,MATCH(M$2,REPORT_DATA_BY_ZONE_MONTH!$A$1:$AG$1,0)), "")</f>
        <v>0</v>
      </c>
      <c r="N8" s="30">
        <f t="shared" ca="1" si="5"/>
        <v>320</v>
      </c>
      <c r="O8" s="30">
        <f ca="1">IFERROR(INDEX(REPORT_DATA_BY_ZONE_MONTH!$A:$AG,$F8,MATCH(O$2,REPORT_DATA_BY_ZONE_MONTH!$A$1:$AG$1,0)), "")</f>
        <v>0</v>
      </c>
      <c r="P8" s="30">
        <f t="shared" ca="1" si="6"/>
        <v>64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2014:9:0:0:TAOYUAN</v>
      </c>
      <c r="F9" s="37">
        <f ca="1">MATCH($E9,REPORT_DATA_BY_ZONE_MONTH!$A:$A, 0)</f>
        <v>90</v>
      </c>
      <c r="G9" s="30">
        <f ca="1">IFERROR(INDEX(REPORT_DATA_BY_ZONE_MONTH!$A:$AG,$F9,MATCH(G$2,REPORT_DATA_BY_ZONE_MONTH!$A$1:$AG$1,0)), "")</f>
        <v>7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384</v>
      </c>
      <c r="K9" s="30">
        <f ca="1">IFERROR(INDEX(REPORT_DATA_BY_ZONE_MONTH!$A:$AG,$F9,MATCH(K$2,REPORT_DATA_BY_ZONE_MONTH!$A$1:$AG$1,0)), "")</f>
        <v>0</v>
      </c>
      <c r="L9" s="30">
        <f t="shared" ca="1" si="4"/>
        <v>192</v>
      </c>
      <c r="M9" s="30">
        <f ca="1">IFERROR(INDEX(REPORT_DATA_BY_ZONE_MONTH!$A:$AG,$F9,MATCH(M$2,REPORT_DATA_BY_ZONE_MONTH!$A$1:$AG$1,0)), "")</f>
        <v>0</v>
      </c>
      <c r="N9" s="30">
        <f t="shared" ca="1" si="5"/>
        <v>320</v>
      </c>
      <c r="O9" s="30">
        <f ca="1">IFERROR(INDEX(REPORT_DATA_BY_ZONE_MONTH!$A:$AG,$F9,MATCH(O$2,REPORT_DATA_BY_ZONE_MONTH!$A$1:$AG$1,0)), "")</f>
        <v>0</v>
      </c>
      <c r="P9" s="30">
        <f t="shared" ca="1" si="6"/>
        <v>64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2014:10:0:0:TAOYUAN</v>
      </c>
      <c r="F10" s="37">
        <f ca="1">MATCH($E10,REPORT_DATA_BY_ZONE_MONTH!$A:$A, 0)</f>
        <v>7</v>
      </c>
      <c r="G10" s="30">
        <f ca="1">IFERROR(INDEX(REPORT_DATA_BY_ZONE_MONTH!$A:$AG,$F10,MATCH(G$2,REPORT_DATA_BY_ZONE_MONTH!$A$1:$AG$1,0)), "")</f>
        <v>9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384</v>
      </c>
      <c r="K10" s="30">
        <f ca="1">IFERROR(INDEX(REPORT_DATA_BY_ZONE_MONTH!$A:$AG,$F10,MATCH(K$2,REPORT_DATA_BY_ZONE_MONTH!$A$1:$AG$1,0)), "")</f>
        <v>0</v>
      </c>
      <c r="L10" s="30">
        <f t="shared" ca="1" si="4"/>
        <v>192</v>
      </c>
      <c r="M10" s="30">
        <f ca="1">IFERROR(INDEX(REPORT_DATA_BY_ZONE_MONTH!$A:$AG,$F10,MATCH(M$2,REPORT_DATA_BY_ZONE_MONTH!$A$1:$AG$1,0)), "")</f>
        <v>0</v>
      </c>
      <c r="N10" s="30">
        <f t="shared" ca="1" si="5"/>
        <v>320</v>
      </c>
      <c r="O10" s="30">
        <f ca="1">IFERROR(INDEX(REPORT_DATA_BY_ZONE_MONTH!$A:$AG,$F10,MATCH(O$2,REPORT_DATA_BY_ZONE_MONTH!$A$1:$AG$1,0)), "")</f>
        <v>0</v>
      </c>
      <c r="P10" s="30">
        <f t="shared" ca="1" si="6"/>
        <v>64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2014:11:0:0:TAOYUAN</v>
      </c>
      <c r="F11" s="37">
        <f ca="1">MATCH($E11,REPORT_DATA_BY_ZONE_MONTH!$A:$A, 0)</f>
        <v>16</v>
      </c>
      <c r="G11" s="30">
        <f ca="1">IFERROR(INDEX(REPORT_DATA_BY_ZONE_MONTH!$A:$AG,$F11,MATCH(G$2,REPORT_DATA_BY_ZONE_MONTH!$A$1:$AG$1,0)), "")</f>
        <v>6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384</v>
      </c>
      <c r="K11" s="30">
        <f ca="1">IFERROR(INDEX(REPORT_DATA_BY_ZONE_MONTH!$A:$AG,$F11,MATCH(K$2,REPORT_DATA_BY_ZONE_MONTH!$A$1:$AG$1,0)), "")</f>
        <v>0</v>
      </c>
      <c r="L11" s="30">
        <f t="shared" ca="1" si="4"/>
        <v>192</v>
      </c>
      <c r="M11" s="30">
        <f ca="1">IFERROR(INDEX(REPORT_DATA_BY_ZONE_MONTH!$A:$AG,$F11,MATCH(M$2,REPORT_DATA_BY_ZONE_MONTH!$A$1:$AG$1,0)), "")</f>
        <v>0</v>
      </c>
      <c r="N11" s="30">
        <f t="shared" ca="1" si="5"/>
        <v>320</v>
      </c>
      <c r="O11" s="30">
        <f ca="1">IFERROR(INDEX(REPORT_DATA_BY_ZONE_MONTH!$A:$AG,$F11,MATCH(O$2,REPORT_DATA_BY_ZONE_MONTH!$A$1:$AG$1,0)), "")</f>
        <v>0</v>
      </c>
      <c r="P11" s="30">
        <f t="shared" ca="1" si="6"/>
        <v>64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2014:12:0:0:TAOYUAN</v>
      </c>
      <c r="F12" s="37">
        <f ca="1">MATCH($E12,REPORT_DATA_BY_ZONE_MONTH!$A:$A, 0)</f>
        <v>25</v>
      </c>
      <c r="G12" s="30">
        <f ca="1">IFERROR(INDEX(REPORT_DATA_BY_ZONE_MONTH!$A:$AG,$F12,MATCH(G$2,REPORT_DATA_BY_ZONE_MONTH!$A$1:$AG$1,0)), "")</f>
        <v>7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384</v>
      </c>
      <c r="K12" s="30">
        <f ca="1">IFERROR(INDEX(REPORT_DATA_BY_ZONE_MONTH!$A:$AG,$F12,MATCH(K$2,REPORT_DATA_BY_ZONE_MONTH!$A$1:$AG$1,0)), "")</f>
        <v>0</v>
      </c>
      <c r="L12" s="30">
        <f t="shared" ca="1" si="4"/>
        <v>192</v>
      </c>
      <c r="M12" s="30">
        <f ca="1">IFERROR(INDEX(REPORT_DATA_BY_ZONE_MONTH!$A:$AG,$F12,MATCH(M$2,REPORT_DATA_BY_ZONE_MONTH!$A$1:$AG$1,0)), "")</f>
        <v>0</v>
      </c>
      <c r="N12" s="30">
        <f t="shared" ca="1" si="5"/>
        <v>320</v>
      </c>
      <c r="O12" s="30">
        <f ca="1">IFERROR(INDEX(REPORT_DATA_BY_ZONE_MONTH!$A:$AG,$F12,MATCH(O$2,REPORT_DATA_BY_ZONE_MONTH!$A$1:$AG$1,0)), "")</f>
        <v>0</v>
      </c>
      <c r="P12" s="30">
        <f t="shared" ca="1" si="6"/>
        <v>64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2015:1:0:0:TAOYUAN</v>
      </c>
      <c r="F13" s="37">
        <f ca="1">MATCH($E13,REPORT_DATA_BY_ZONE_MONTH!$A:$A, 0)</f>
        <v>129</v>
      </c>
      <c r="G13" s="30">
        <f ca="1">IFERROR(INDEX(REPORT_DATA_BY_ZONE_MONTH!$A:$AG,$F13,MATCH(G$2,REPORT_DATA_BY_ZONE_MONTH!$A$1:$AG$1,0)), "")</f>
        <v>6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384</v>
      </c>
      <c r="K13" s="30">
        <f ca="1">IFERROR(INDEX(REPORT_DATA_BY_ZONE_MONTH!$A:$AG,$F13,MATCH(K$2,REPORT_DATA_BY_ZONE_MONTH!$A$1:$AG$1,0)), "")</f>
        <v>0</v>
      </c>
      <c r="L13" s="30">
        <f t="shared" ca="1" si="4"/>
        <v>192</v>
      </c>
      <c r="M13" s="30">
        <f ca="1">IFERROR(INDEX(REPORT_DATA_BY_ZONE_MONTH!$A:$AG,$F13,MATCH(M$2,REPORT_DATA_BY_ZONE_MONTH!$A$1:$AG$1,0)), "")</f>
        <v>0</v>
      </c>
      <c r="N13" s="30">
        <f t="shared" ca="1" si="5"/>
        <v>320</v>
      </c>
      <c r="O13" s="30">
        <f ca="1">IFERROR(INDEX(REPORT_DATA_BY_ZONE_MONTH!$A:$AG,$F13,MATCH(O$2,REPORT_DATA_BY_ZONE_MONTH!$A$1:$AG$1,0)), "")</f>
        <v>0</v>
      </c>
      <c r="P13" s="30">
        <f t="shared" ca="1" si="6"/>
        <v>64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2015:2:0:0:TAOYUAN</v>
      </c>
      <c r="F14" s="37">
        <f ca="1">MATCH($E14,REPORT_DATA_BY_ZONE_MONTH!$A:$A, 0)</f>
        <v>139</v>
      </c>
      <c r="G14" s="30">
        <f ca="1">IFERROR(INDEX(REPORT_DATA_BY_ZONE_MONTH!$A:$AG,$F14,MATCH(G$2,REPORT_DATA_BY_ZONE_MONTH!$A$1:$AG$1,0)), "")</f>
        <v>7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384</v>
      </c>
      <c r="K14" s="30">
        <f ca="1">IFERROR(INDEX(REPORT_DATA_BY_ZONE_MONTH!$A:$AG,$F14,MATCH(K$2,REPORT_DATA_BY_ZONE_MONTH!$A$1:$AG$1,0)), "")</f>
        <v>0</v>
      </c>
      <c r="L14" s="30">
        <f t="shared" ca="1" si="4"/>
        <v>192</v>
      </c>
      <c r="M14" s="30">
        <f ca="1">IFERROR(INDEX(REPORT_DATA_BY_ZONE_MONTH!$A:$AG,$F14,MATCH(M$2,REPORT_DATA_BY_ZONE_MONTH!$A$1:$AG$1,0)), "")</f>
        <v>0</v>
      </c>
      <c r="N14" s="30">
        <f t="shared" ca="1" si="5"/>
        <v>320</v>
      </c>
      <c r="O14" s="30">
        <f ca="1">IFERROR(INDEX(REPORT_DATA_BY_ZONE_MONTH!$A:$AG,$F14,MATCH(O$2,REPORT_DATA_BY_ZONE_MONTH!$A$1:$AG$1,0)), "")</f>
        <v>0</v>
      </c>
      <c r="P14" s="30">
        <f t="shared" ca="1" si="6"/>
        <v>64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2015:3:0:0:TAOYUAN</v>
      </c>
      <c r="F15" s="37">
        <f ca="1">MATCH($E15,REPORT_DATA_BY_ZONE_MONTH!$A:$A, 0)</f>
        <v>149</v>
      </c>
      <c r="G15" s="30">
        <f ca="1">IFERROR(INDEX(REPORT_DATA_BY_ZONE_MONTH!$A:$AG,$F15,MATCH(G$2,REPORT_DATA_BY_ZONE_MONTH!$A$1:$AG$1,0)), "")</f>
        <v>4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384</v>
      </c>
      <c r="K15" s="30">
        <f ca="1">IFERROR(INDEX(REPORT_DATA_BY_ZONE_MONTH!$A:$AG,$F15,MATCH(K$2,REPORT_DATA_BY_ZONE_MONTH!$A$1:$AG$1,0)), "")</f>
        <v>0</v>
      </c>
      <c r="L15" s="30">
        <f t="shared" ca="1" si="4"/>
        <v>192</v>
      </c>
      <c r="M15" s="30">
        <f ca="1">IFERROR(INDEX(REPORT_DATA_BY_ZONE_MONTH!$A:$AG,$F15,MATCH(M$2,REPORT_DATA_BY_ZONE_MONTH!$A$1:$AG$1,0)), "")</f>
        <v>0</v>
      </c>
      <c r="N15" s="30">
        <f t="shared" ca="1" si="5"/>
        <v>320</v>
      </c>
      <c r="O15" s="30">
        <f ca="1">IFERROR(INDEX(REPORT_DATA_BY_ZONE_MONTH!$A:$AG,$F15,MATCH(O$2,REPORT_DATA_BY_ZONE_MONTH!$A$1:$AG$1,0)), "")</f>
        <v>0</v>
      </c>
      <c r="P15" s="30">
        <f t="shared" ca="1" si="6"/>
        <v>64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2015:4:0:0:TAOYUAN</v>
      </c>
      <c r="F16" s="37">
        <f ca="1">MATCH($E16,REPORT_DATA_BY_ZONE_MONTH!$A:$A, 0)</f>
        <v>159</v>
      </c>
      <c r="G16" s="30">
        <f ca="1">IFERROR(INDEX(REPORT_DATA_BY_ZONE_MONTH!$A:$AG,$F16,MATCH(G$2,REPORT_DATA_BY_ZONE_MONTH!$A$1:$AG$1,0)), "")</f>
        <v>6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384</v>
      </c>
      <c r="K16" s="30">
        <f ca="1">IFERROR(INDEX(REPORT_DATA_BY_ZONE_MONTH!$A:$AG,$F16,MATCH(K$2,REPORT_DATA_BY_ZONE_MONTH!$A$1:$AG$1,0)), "")</f>
        <v>0</v>
      </c>
      <c r="L16" s="30">
        <f t="shared" ca="1" si="4"/>
        <v>192</v>
      </c>
      <c r="M16" s="30">
        <f ca="1">IFERROR(INDEX(REPORT_DATA_BY_ZONE_MONTH!$A:$AG,$F16,MATCH(M$2,REPORT_DATA_BY_ZONE_MONTH!$A$1:$AG$1,0)), "")</f>
        <v>0</v>
      </c>
      <c r="N16" s="30">
        <f t="shared" ca="1" si="5"/>
        <v>320</v>
      </c>
      <c r="O16" s="30">
        <f ca="1">IFERROR(INDEX(REPORT_DATA_BY_ZONE_MONTH!$A:$AG,$F16,MATCH(O$2,REPORT_DATA_BY_ZONE_MONTH!$A$1:$AG$1,0)), "")</f>
        <v>0</v>
      </c>
      <c r="P16" s="30">
        <f t="shared" ca="1" si="6"/>
        <v>64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2015:5:0:0:TAOYUAN</v>
      </c>
      <c r="F17" s="37">
        <f ca="1">MATCH($E17,REPORT_DATA_BY_ZONE_MONTH!$A:$A, 0)</f>
        <v>169</v>
      </c>
      <c r="G17" s="30">
        <f ca="1">IFERROR(INDEX(REPORT_DATA_BY_ZONE_MONTH!$A:$AG,$F17,MATCH(G$2,REPORT_DATA_BY_ZONE_MONTH!$A$1:$AG$1,0)), "")</f>
        <v>6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384</v>
      </c>
      <c r="K17" s="30">
        <f ca="1">IFERROR(INDEX(REPORT_DATA_BY_ZONE_MONTH!$A:$AG,$F17,MATCH(K$2,REPORT_DATA_BY_ZONE_MONTH!$A$1:$AG$1,0)), "")</f>
        <v>0</v>
      </c>
      <c r="L17" s="30">
        <f t="shared" ca="1" si="4"/>
        <v>192</v>
      </c>
      <c r="M17" s="30">
        <f ca="1">IFERROR(INDEX(REPORT_DATA_BY_ZONE_MONTH!$A:$AG,$F17,MATCH(M$2,REPORT_DATA_BY_ZONE_MONTH!$A$1:$AG$1,0)), "")</f>
        <v>0</v>
      </c>
      <c r="N17" s="30">
        <f t="shared" ca="1" si="5"/>
        <v>320</v>
      </c>
      <c r="O17" s="30">
        <f ca="1">IFERROR(INDEX(REPORT_DATA_BY_ZONE_MONTH!$A:$AG,$F17,MATCH(O$2,REPORT_DATA_BY_ZONE_MONTH!$A$1:$AG$1,0)), "")</f>
        <v>0</v>
      </c>
      <c r="P17" s="30">
        <f t="shared" ca="1" si="6"/>
        <v>64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2015:6:0:0:TAOYUAN</v>
      </c>
      <c r="F18" s="37">
        <f ca="1">MATCH($E18,REPORT_DATA_BY_ZONE_MONTH!$A:$A, 0)</f>
        <v>179</v>
      </c>
      <c r="G18" s="30">
        <f ca="1">IFERROR(INDEX(REPORT_DATA_BY_ZONE_MONTH!$A:$AG,$F18,MATCH(G$2,REPORT_DATA_BY_ZONE_MONTH!$A$1:$AG$1,0)), "")</f>
        <v>11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384</v>
      </c>
      <c r="K18" s="30">
        <f ca="1">IFERROR(INDEX(REPORT_DATA_BY_ZONE_MONTH!$A:$AG,$F18,MATCH(K$2,REPORT_DATA_BY_ZONE_MONTH!$A$1:$AG$1,0)), "")</f>
        <v>0</v>
      </c>
      <c r="L18" s="30">
        <f t="shared" ca="1" si="4"/>
        <v>192</v>
      </c>
      <c r="M18" s="30">
        <f ca="1">IFERROR(INDEX(REPORT_DATA_BY_ZONE_MONTH!$A:$AG,$F18,MATCH(M$2,REPORT_DATA_BY_ZONE_MONTH!$A$1:$AG$1,0)), "")</f>
        <v>0</v>
      </c>
      <c r="N18" s="30">
        <f t="shared" ca="1" si="5"/>
        <v>320</v>
      </c>
      <c r="O18" s="30">
        <f ca="1">IFERROR(INDEX(REPORT_DATA_BY_ZONE_MONTH!$A:$AG,$F18,MATCH(O$2,REPORT_DATA_BY_ZONE_MONTH!$A$1:$AG$1,0)), "")</f>
        <v>0</v>
      </c>
      <c r="P18" s="30">
        <f t="shared" ca="1" si="6"/>
        <v>64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2015:7:0:0:TAOYUAN</v>
      </c>
      <c r="F19" s="37">
        <f ca="1">MATCH($E19,REPORT_DATA_BY_ZONE_MONTH!$A:$A, 0)</f>
        <v>189</v>
      </c>
      <c r="G19" s="30">
        <f ca="1">IFERROR(INDEX(REPORT_DATA_BY_ZONE_MONTH!$A:$AG,$F19,MATCH(G$2,REPORT_DATA_BY_ZONE_MONTH!$A$1:$AG$1,0)), "")</f>
        <v>8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384</v>
      </c>
      <c r="K19" s="30">
        <f ca="1">IFERROR(INDEX(REPORT_DATA_BY_ZONE_MONTH!$A:$AG,$F19,MATCH(K$2,REPORT_DATA_BY_ZONE_MONTH!$A$1:$AG$1,0)), "")</f>
        <v>0</v>
      </c>
      <c r="L19" s="30">
        <f t="shared" ca="1" si="4"/>
        <v>192</v>
      </c>
      <c r="M19" s="30">
        <f ca="1">IFERROR(INDEX(REPORT_DATA_BY_ZONE_MONTH!$A:$AG,$F19,MATCH(M$2,REPORT_DATA_BY_ZONE_MONTH!$A$1:$AG$1,0)), "")</f>
        <v>0</v>
      </c>
      <c r="N19" s="30">
        <f t="shared" ca="1" si="5"/>
        <v>320</v>
      </c>
      <c r="O19" s="30">
        <f ca="1">IFERROR(INDEX(REPORT_DATA_BY_ZONE_MONTH!$A:$AG,$F19,MATCH(O$2,REPORT_DATA_BY_ZONE_MONTH!$A$1:$AG$1,0)), "")</f>
        <v>0</v>
      </c>
      <c r="P19" s="30">
        <f t="shared" ca="1" si="6"/>
        <v>64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2015:8:0:0:TAOYUAN</v>
      </c>
      <c r="F20" s="37">
        <f ca="1">MATCH($E20,REPORT_DATA_BY_ZONE_MONTH!$A:$A, 0)</f>
        <v>199</v>
      </c>
      <c r="G20" s="30">
        <f ca="1">IFERROR(INDEX(REPORT_DATA_BY_ZONE_MONTH!$A:$AG,$F20,MATCH(G$2,REPORT_DATA_BY_ZONE_MONTH!$A$1:$AG$1,0)), "")</f>
        <v>10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384</v>
      </c>
      <c r="K20" s="30">
        <f ca="1">IFERROR(INDEX(REPORT_DATA_BY_ZONE_MONTH!$A:$AG,$F20,MATCH(K$2,REPORT_DATA_BY_ZONE_MONTH!$A$1:$AG$1,0)), "")</f>
        <v>0</v>
      </c>
      <c r="L20" s="30">
        <f t="shared" ca="1" si="4"/>
        <v>192</v>
      </c>
      <c r="M20" s="30">
        <f ca="1">IFERROR(INDEX(REPORT_DATA_BY_ZONE_MONTH!$A:$AG,$F20,MATCH(M$2,REPORT_DATA_BY_ZONE_MONTH!$A$1:$AG$1,0)), "")</f>
        <v>0</v>
      </c>
      <c r="N20" s="30">
        <f t="shared" ca="1" si="5"/>
        <v>320</v>
      </c>
      <c r="O20" s="30">
        <f ca="1">IFERROR(INDEX(REPORT_DATA_BY_ZONE_MONTH!$A:$AG,$F20,MATCH(O$2,REPORT_DATA_BY_ZONE_MONTH!$A$1:$AG$1,0)), "")</f>
        <v>0</v>
      </c>
      <c r="P20" s="30">
        <f t="shared" ca="1" si="6"/>
        <v>64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2015:9:0:0:TAOYUAN</v>
      </c>
      <c r="F21" s="37">
        <f ca="1">MATCH($E21,REPORT_DATA_BY_ZONE_MONTH!$A:$A, 0)</f>
        <v>209</v>
      </c>
      <c r="G21" s="30">
        <f ca="1">IFERROR(INDEX(REPORT_DATA_BY_ZONE_MONTH!$A:$AG,$F21,MATCH(G$2,REPORT_DATA_BY_ZONE_MONTH!$A$1:$AG$1,0)), "")</f>
        <v>5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384</v>
      </c>
      <c r="K21" s="30">
        <f ca="1">IFERROR(INDEX(REPORT_DATA_BY_ZONE_MONTH!$A:$AG,$F21,MATCH(K$2,REPORT_DATA_BY_ZONE_MONTH!$A$1:$AG$1,0)), "")</f>
        <v>0</v>
      </c>
      <c r="L21" s="30">
        <f t="shared" ca="1" si="4"/>
        <v>192</v>
      </c>
      <c r="M21" s="30">
        <f ca="1">IFERROR(INDEX(REPORT_DATA_BY_ZONE_MONTH!$A:$AG,$F21,MATCH(M$2,REPORT_DATA_BY_ZONE_MONTH!$A$1:$AG$1,0)), "")</f>
        <v>0</v>
      </c>
      <c r="N21" s="30">
        <f t="shared" ca="1" si="5"/>
        <v>320</v>
      </c>
      <c r="O21" s="30">
        <f ca="1">IFERROR(INDEX(REPORT_DATA_BY_ZONE_MONTH!$A:$AG,$F21,MATCH(O$2,REPORT_DATA_BY_ZONE_MONTH!$A$1:$AG$1,0)), "")</f>
        <v>0</v>
      </c>
      <c r="P21" s="30">
        <f t="shared" ca="1" si="6"/>
        <v>64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2015:10:0:0:TAOYUAN</v>
      </c>
      <c r="F22" s="37">
        <f ca="1">MATCH($E22,REPORT_DATA_BY_ZONE_MONTH!$A:$A, 0)</f>
        <v>99</v>
      </c>
      <c r="G22" s="30">
        <f ca="1">IFERROR(INDEX(REPORT_DATA_BY_ZONE_MONTH!$A:$AG,$F22,MATCH(G$2,REPORT_DATA_BY_ZONE_MONTH!$A$1:$AG$1,0)), "")</f>
        <v>5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384</v>
      </c>
      <c r="K22" s="30">
        <f ca="1">IFERROR(INDEX(REPORT_DATA_BY_ZONE_MONTH!$A:$AG,$F22,MATCH(K$2,REPORT_DATA_BY_ZONE_MONTH!$A$1:$AG$1,0)), "")</f>
        <v>0</v>
      </c>
      <c r="L22" s="30">
        <f t="shared" ca="1" si="4"/>
        <v>192</v>
      </c>
      <c r="M22" s="30">
        <f ca="1">IFERROR(INDEX(REPORT_DATA_BY_ZONE_MONTH!$A:$AG,$F22,MATCH(M$2,REPORT_DATA_BY_ZONE_MONTH!$A$1:$AG$1,0)), "")</f>
        <v>0</v>
      </c>
      <c r="N22" s="30">
        <f t="shared" ca="1" si="5"/>
        <v>320</v>
      </c>
      <c r="O22" s="30">
        <f ca="1">IFERROR(INDEX(REPORT_DATA_BY_ZONE_MONTH!$A:$AG,$F22,MATCH(O$2,REPORT_DATA_BY_ZONE_MONTH!$A$1:$AG$1,0)), "")</f>
        <v>0</v>
      </c>
      <c r="P22" s="30">
        <f t="shared" ca="1" si="6"/>
        <v>64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2015:11:0:0:TAOYUAN</v>
      </c>
      <c r="F23" s="37">
        <f ca="1">MATCH($E23,REPORT_DATA_BY_ZONE_MONTH!$A:$A, 0)</f>
        <v>109</v>
      </c>
      <c r="G23" s="30">
        <f ca="1">IFERROR(INDEX(REPORT_DATA_BY_ZONE_MONTH!$A:$AG,$F23,MATCH(G$2,REPORT_DATA_BY_ZONE_MONTH!$A$1:$AG$1,0)), "")</f>
        <v>9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384</v>
      </c>
      <c r="K23" s="30">
        <f ca="1">IFERROR(INDEX(REPORT_DATA_BY_ZONE_MONTH!$A:$AG,$F23,MATCH(K$2,REPORT_DATA_BY_ZONE_MONTH!$A$1:$AG$1,0)), "")</f>
        <v>0</v>
      </c>
      <c r="L23" s="30">
        <f t="shared" ca="1" si="4"/>
        <v>192</v>
      </c>
      <c r="M23" s="30">
        <f ca="1">IFERROR(INDEX(REPORT_DATA_BY_ZONE_MONTH!$A:$AG,$F23,MATCH(M$2,REPORT_DATA_BY_ZONE_MONTH!$A$1:$AG$1,0)), "")</f>
        <v>0</v>
      </c>
      <c r="N23" s="30">
        <f t="shared" ca="1" si="5"/>
        <v>320</v>
      </c>
      <c r="O23" s="30">
        <f ca="1">IFERROR(INDEX(REPORT_DATA_BY_ZONE_MONTH!$A:$AG,$F23,MATCH(O$2,REPORT_DATA_BY_ZONE_MONTH!$A$1:$AG$1,0)), "")</f>
        <v>0</v>
      </c>
      <c r="P23" s="30">
        <f t="shared" ca="1" si="6"/>
        <v>64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2015:12:0:0:TAOYUAN</v>
      </c>
      <c r="F24" s="37">
        <f ca="1">MATCH($E24,REPORT_DATA_BY_ZONE_MONTH!$A:$A, 0)</f>
        <v>120</v>
      </c>
      <c r="G24" s="30">
        <f ca="1">IFERROR(INDEX(REPORT_DATA_BY_ZONE_MONTH!$A:$AG,$F24,MATCH(G$2,REPORT_DATA_BY_ZONE_MONTH!$A$1:$AG$1,0)), "")</f>
        <v>11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384</v>
      </c>
      <c r="K24" s="30">
        <f ca="1">IFERROR(INDEX(REPORT_DATA_BY_ZONE_MONTH!$A:$AG,$F24,MATCH(K$2,REPORT_DATA_BY_ZONE_MONTH!$A$1:$AG$1,0)), "")</f>
        <v>0</v>
      </c>
      <c r="L24" s="30">
        <f t="shared" ca="1" si="4"/>
        <v>192</v>
      </c>
      <c r="M24" s="30">
        <f ca="1">IFERROR(INDEX(REPORT_DATA_BY_ZONE_MONTH!$A:$AG,$F24,MATCH(M$2,REPORT_DATA_BY_ZONE_MONTH!$A$1:$AG$1,0)), "")</f>
        <v>0</v>
      </c>
      <c r="N24" s="30">
        <f t="shared" ca="1" si="5"/>
        <v>320</v>
      </c>
      <c r="O24" s="30">
        <f ca="1">IFERROR(INDEX(REPORT_DATA_BY_ZONE_MONTH!$A:$AG,$F24,MATCH(O$2,REPORT_DATA_BY_ZONE_MONTH!$A$1:$AG$1,0)), "")</f>
        <v>0</v>
      </c>
      <c r="P24" s="30">
        <f t="shared" ca="1" si="6"/>
        <v>64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2016:1:0:0:TAOYUAN</v>
      </c>
      <c r="F25" s="37">
        <f ca="1">MATCH($E25,REPORT_DATA_BY_ZONE_MONTH!$A:$A, 0)</f>
        <v>220</v>
      </c>
      <c r="G25" s="30">
        <f ca="1">IFERROR(INDEX(REPORT_DATA_BY_ZONE_MONTH!$A:$AG,$F25,MATCH(G$2,REPORT_DATA_BY_ZONE_MONTH!$A$1:$AG$1,0)), "")</f>
        <v>4</v>
      </c>
      <c r="H25" s="30">
        <f t="shared" si="2"/>
        <v>8</v>
      </c>
      <c r="I25" s="30">
        <f ca="1">IFERROR(INDEX(REPORT_DATA_BY_ZONE_MONTH!$A:$AG,$F25,MATCH(I$2,REPORT_DATA_BY_ZONE_MONTH!$A$1:$AG$1,0)), "")</f>
        <v>249</v>
      </c>
      <c r="J25" s="30">
        <f t="shared" ca="1" si="3"/>
        <v>384</v>
      </c>
      <c r="K25" s="30">
        <f ca="1">IFERROR(INDEX(REPORT_DATA_BY_ZONE_MONTH!$A:$AG,$F25,MATCH(K$2,REPORT_DATA_BY_ZONE_MONTH!$A$1:$AG$1,0)), "")</f>
        <v>36</v>
      </c>
      <c r="L25" s="30">
        <f t="shared" ca="1" si="4"/>
        <v>192</v>
      </c>
      <c r="M25" s="30">
        <f ca="1">IFERROR(INDEX(REPORT_DATA_BY_ZONE_MONTH!$A:$AG,$F25,MATCH(M$2,REPORT_DATA_BY_ZONE_MONTH!$A$1:$AG$1,0)), "")</f>
        <v>155</v>
      </c>
      <c r="N25" s="30">
        <f t="shared" ca="1" si="5"/>
        <v>320</v>
      </c>
      <c r="O25" s="30">
        <f ca="1">IFERROR(INDEX(REPORT_DATA_BY_ZONE_MONTH!$A:$AG,$F25,MATCH(O$2,REPORT_DATA_BY_ZONE_MONTH!$A$1:$AG$1,0)), "")</f>
        <v>0</v>
      </c>
      <c r="P25" s="30">
        <f t="shared" ca="1" si="6"/>
        <v>64</v>
      </c>
      <c r="Q25" s="37">
        <f ca="1">MATCH($E25,BAPTISM_SOURCE_ZONE_MONTH!$A:$A, 0)</f>
        <v>9</v>
      </c>
      <c r="R25" s="11">
        <f ca="1">IFERROR(INDEX(BAPTISM_SOURCE_ZONE_MONTH!$A:$Z,$Q25,MATCH(R$2,BAPTISM_SOURCE_ZONE_MONTH!$A$1:$Z$1,0)),"")</f>
        <v>10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1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10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2016:2:0:0:TAOYUAN</v>
      </c>
      <c r="F26" s="37">
        <f ca="1">MATCH($E26,REPORT_DATA_BY_ZONE_MONTH!$A:$A, 0)</f>
        <v>231</v>
      </c>
      <c r="G26" s="30">
        <f ca="1">IFERROR(INDEX(REPORT_DATA_BY_ZONE_MONTH!$A:$AG,$F26,MATCH(G$2,REPORT_DATA_BY_ZONE_MONTH!$A$1:$AG$1,0)), "")</f>
        <v>2</v>
      </c>
      <c r="H26" s="30">
        <f t="shared" si="2"/>
        <v>8</v>
      </c>
      <c r="I26" s="30">
        <f ca="1">IFERROR(INDEX(REPORT_DATA_BY_ZONE_MONTH!$A:$AG,$F26,MATCH(I$2,REPORT_DATA_BY_ZONE_MONTH!$A$1:$AG$1,0)), "")</f>
        <v>162</v>
      </c>
      <c r="J26" s="30">
        <f t="shared" ca="1" si="3"/>
        <v>384</v>
      </c>
      <c r="K26" s="30">
        <f ca="1">IFERROR(INDEX(REPORT_DATA_BY_ZONE_MONTH!$A:$AG,$F26,MATCH(K$2,REPORT_DATA_BY_ZONE_MONTH!$A$1:$AG$1,0)), "")</f>
        <v>43</v>
      </c>
      <c r="L26" s="30">
        <f t="shared" ca="1" si="4"/>
        <v>192</v>
      </c>
      <c r="M26" s="30">
        <f ca="1">IFERROR(INDEX(REPORT_DATA_BY_ZONE_MONTH!$A:$AG,$F26,MATCH(M$2,REPORT_DATA_BY_ZONE_MONTH!$A$1:$AG$1,0)), "")</f>
        <v>125</v>
      </c>
      <c r="N26" s="30">
        <f t="shared" ca="1" si="5"/>
        <v>320</v>
      </c>
      <c r="O26" s="30">
        <f ca="1">IFERROR(INDEX(REPORT_DATA_BY_ZONE_MONTH!$A:$AG,$F26,MATCH(O$2,REPORT_DATA_BY_ZONE_MONTH!$A$1:$AG$1,0)), "")</f>
        <v>5</v>
      </c>
      <c r="P26" s="30">
        <f t="shared" ca="1" si="6"/>
        <v>64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1467</v>
      </c>
      <c r="C27" s="37"/>
      <c r="D27" s="37"/>
      <c r="G27" s="8">
        <f ca="1">SUMIF($C3:$C26,YEAR,G3:G26)</f>
        <v>6</v>
      </c>
      <c r="H27" s="37"/>
      <c r="R27" s="8">
        <f ca="1">SUM(R3:R26)</f>
        <v>10</v>
      </c>
      <c r="S27" s="8">
        <f t="shared" ref="S27:W27" ca="1" si="8">SUM(S3:S26)</f>
        <v>2</v>
      </c>
      <c r="T27" s="8">
        <f t="shared" ca="1" si="8"/>
        <v>1</v>
      </c>
      <c r="U27" s="8">
        <f t="shared" ca="1" si="8"/>
        <v>0</v>
      </c>
      <c r="V27" s="8">
        <f t="shared" ca="1" si="8"/>
        <v>0</v>
      </c>
      <c r="W27" s="8">
        <f t="shared" ca="1" si="8"/>
        <v>10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16</v>
      </c>
    </row>
    <row r="31" spans="1:23">
      <c r="A31" s="8" t="s">
        <v>633</v>
      </c>
      <c r="B31" s="8">
        <f ca="1">SUM(R27:T27)</f>
        <v>13</v>
      </c>
    </row>
    <row r="32" spans="1:23">
      <c r="A32" s="8" t="s">
        <v>634</v>
      </c>
      <c r="B32" s="8">
        <f ca="1">SUM(U27:W27)</f>
        <v>10</v>
      </c>
    </row>
    <row r="33" spans="1:4" ht="180">
      <c r="A33" s="8" t="s">
        <v>636</v>
      </c>
      <c r="B33" s="39" t="str">
        <f>CONCATENATE("Member Referral Goal 成員回條目標:     50%+ 
Member Referral Actual 成員回條實際:  ",$D$22)</f>
        <v>Member Referral Goal 成員回條目標:     50%+ 
Member Referral Actual 成員回條實際:  10</v>
      </c>
      <c r="C33" s="40">
        <f ca="1">IFERROR(B32/SUM(B31:B32),"0")</f>
        <v>0.43478260869565216</v>
      </c>
      <c r="D33" s="8" t="str">
        <f ca="1">TEXT(C33,"00%")</f>
        <v>43%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6</v>
      </c>
      <c r="C34" s="8">
        <f>TAOYUAN!$D$2</f>
        <v>100</v>
      </c>
      <c r="D34" s="8">
        <f ca="1">$G$27</f>
        <v>6</v>
      </c>
    </row>
    <row r="35" spans="1:4" ht="23.25">
      <c r="A35" s="8" t="s">
        <v>1420</v>
      </c>
      <c r="B35" s="64" t="str">
        <f ca="1">INDIRECT(CONCATENATE($B$27, "$B$1"))</f>
        <v>Taoyuan Zone</v>
      </c>
    </row>
    <row r="36" spans="1:4">
      <c r="B36" s="62" t="str">
        <f ca="1">INDIRECT(CONCATENATE($B$27, "$B$2"))</f>
        <v>桃園地帶</v>
      </c>
    </row>
    <row r="37" spans="1:4">
      <c r="B37" s="62" t="str">
        <f ca="1">INDIRECT(CONCATENATE($B$27, "$B$6"))</f>
        <v>Taoyuan Stake</v>
      </c>
    </row>
    <row r="38" spans="1:4">
      <c r="B38" s="62" t="str">
        <f ca="1">INDIRECT(CONCATENATE($B$27, "$B$7"))</f>
        <v>桃園支聯會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B30" sqref="B3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707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1424</v>
      </c>
      <c r="C2" s="35" t="s">
        <v>1400</v>
      </c>
      <c r="D2" s="74">
        <v>88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$L$37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705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706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708</v>
      </c>
      <c r="B10" s="27" t="s">
        <v>709</v>
      </c>
      <c r="C10" s="4" t="s">
        <v>734</v>
      </c>
      <c r="D10" s="4" t="s">
        <v>735</v>
      </c>
      <c r="E10" s="4" t="str">
        <f>CONCATENATE(YEAR,":",MONTH,":",WEEK,":",DAY,":",$A10)</f>
        <v>2016:2:2:7:SONGSHAN_E</v>
      </c>
      <c r="F10" s="4">
        <f>MATCH($E10,REPORT_DATA_BY_COMP!$A:$A,0)</f>
        <v>432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710</v>
      </c>
      <c r="B11" s="27" t="s">
        <v>711</v>
      </c>
      <c r="C11" s="4" t="s">
        <v>736</v>
      </c>
      <c r="D11" s="4" t="s">
        <v>737</v>
      </c>
      <c r="E11" s="4" t="str">
        <f>CONCATENATE(YEAR,":",MONTH,":",WEEK,":",DAY,":",$A11)</f>
        <v>2016:2:2:7:SONGSHAN_S</v>
      </c>
      <c r="F11" s="4">
        <f>MATCH($E11,REPORT_DATA_BY_COMP!$A:$A,0)</f>
        <v>433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712</v>
      </c>
      <c r="B12" s="27" t="s">
        <v>713</v>
      </c>
      <c r="C12" s="4" t="s">
        <v>738</v>
      </c>
      <c r="D12" s="4" t="s">
        <v>739</v>
      </c>
      <c r="E12" s="4" t="str">
        <f>CONCATENATE(YEAR,":",MONTH,":",WEEK,":",DAY,":",$A12)</f>
        <v>2016:2:2:7:NEIHU_E</v>
      </c>
      <c r="F12" s="4">
        <f>MATCH($E12,REPORT_DATA_BY_COMP!$A:$A,0)</f>
        <v>421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714</v>
      </c>
      <c r="B13" s="27" t="s">
        <v>715</v>
      </c>
      <c r="C13" s="4" t="s">
        <v>740</v>
      </c>
      <c r="D13" s="4" t="s">
        <v>741</v>
      </c>
      <c r="E13" s="4" t="str">
        <f>CONCATENATE(YEAR,":",MONTH,":",WEEK,":",DAY,":",$A13)</f>
        <v>2016:2:2:7:NEIHU_S</v>
      </c>
      <c r="F13" s="4">
        <f>MATCH($E13,REPORT_DATA_BY_COMP!$A:$A,0)</f>
        <v>422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716</v>
      </c>
      <c r="B16" s="27" t="s">
        <v>717</v>
      </c>
      <c r="C16" s="4" t="s">
        <v>742</v>
      </c>
      <c r="D16" s="4" t="s">
        <v>743</v>
      </c>
      <c r="E16" s="4" t="str">
        <f>CONCATENATE(YEAR,":",MONTH,":",WEEK,":",DAY,":",$A16)</f>
        <v>2016:2:2:7:JILONG_A_E</v>
      </c>
      <c r="F16" s="4">
        <f>MATCH($E16,REPORT_DATA_BY_COMP!$A:$A,0)</f>
        <v>408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718</v>
      </c>
      <c r="B17" s="27" t="s">
        <v>719</v>
      </c>
      <c r="C17" s="4" t="s">
        <v>744</v>
      </c>
      <c r="D17" s="4" t="s">
        <v>745</v>
      </c>
      <c r="E17" s="4" t="str">
        <f>CONCATENATE(YEAR,":",MONTH,":",WEEK,":",DAY,":",$A17)</f>
        <v>2016:2:2:7:JILONG_B_E</v>
      </c>
      <c r="F17" s="4">
        <f>MATCH($E17,REPORT_DATA_BY_COMP!$A:$A,0)</f>
        <v>409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720</v>
      </c>
      <c r="B20" s="27" t="s">
        <v>721</v>
      </c>
      <c r="C20" s="4" t="s">
        <v>746</v>
      </c>
      <c r="D20" s="4" t="s">
        <v>747</v>
      </c>
      <c r="E20" s="4" t="str">
        <f>CONCATENATE(YEAR,":",MONTH,":",WEEK,":",DAY,":",$A20)</f>
        <v>2016:2:2:7:XIZHI_A_E</v>
      </c>
      <c r="F20" s="4">
        <f>MATCH($E20,REPORT_DATA_BY_COMP!$A:$A,0)</f>
        <v>468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722</v>
      </c>
      <c r="B21" s="27" t="s">
        <v>723</v>
      </c>
      <c r="C21" s="4" t="s">
        <v>748</v>
      </c>
      <c r="D21" s="4" t="s">
        <v>749</v>
      </c>
      <c r="E21" s="4" t="str">
        <f>CONCATENATE(YEAR,":",MONTH,":",WEEK,":",DAY,":",$A21)</f>
        <v>2016:2:2:7:XIZHI_B_E</v>
      </c>
      <c r="F21" s="4">
        <f>MATCH($E21,REPORT_DATA_BY_COMP!$A:$A,0)</f>
        <v>469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724</v>
      </c>
      <c r="B22" s="27" t="s">
        <v>725</v>
      </c>
      <c r="C22" s="4" t="s">
        <v>750</v>
      </c>
      <c r="D22" s="4" t="s">
        <v>751</v>
      </c>
      <c r="E22" s="4" t="str">
        <f>CONCATENATE(YEAR,":",MONTH,":",WEEK,":",DAY,":",$A22)</f>
        <v>2016:2:2:7:XIZHI_S</v>
      </c>
      <c r="F22" s="4">
        <f>MATCH($E22,REPORT_DATA_BY_COMP!$A:$A,0)</f>
        <v>470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1419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1436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726</v>
      </c>
      <c r="B25" s="27" t="s">
        <v>727</v>
      </c>
      <c r="C25" s="4" t="s">
        <v>752</v>
      </c>
      <c r="D25" s="4" t="s">
        <v>753</v>
      </c>
      <c r="E25" s="4" t="str">
        <f>CONCATENATE(YEAR,":",MONTH,":",WEEK,":",DAY,":",$A25)</f>
        <v>2016:2:2:7:YILAN_E</v>
      </c>
      <c r="F25" s="4">
        <f>MATCH($E25,REPORT_DATA_BY_COMP!$A:$A,0)</f>
        <v>471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728</v>
      </c>
      <c r="B26" s="27" t="s">
        <v>729</v>
      </c>
      <c r="C26" s="4" t="s">
        <v>754</v>
      </c>
      <c r="D26" s="4" t="s">
        <v>755</v>
      </c>
      <c r="E26" s="4" t="str">
        <f>CONCATENATE(YEAR,":",MONTH,":",WEEK,":",DAY,":",$A26)</f>
        <v>2016:2:2:7:YILAN_S</v>
      </c>
      <c r="F26" s="4">
        <f>MATCH($E26,REPORT_DATA_BY_COMP!$A:$A,0)</f>
        <v>472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730</v>
      </c>
      <c r="B27" s="27" t="s">
        <v>731</v>
      </c>
      <c r="C27" s="4" t="s">
        <v>756</v>
      </c>
      <c r="D27" s="4" t="s">
        <v>757</v>
      </c>
      <c r="E27" s="4" t="str">
        <f>CONCATENATE(YEAR,":",MONTH,":",WEEK,":",DAY,":",$A27)</f>
        <v>2016:2:2:7:LUODONG_A_E</v>
      </c>
      <c r="F27" s="4">
        <f>MATCH($E27,REPORT_DATA_BY_COMP!$A:$A,0)</f>
        <v>413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732</v>
      </c>
      <c r="B28" s="27" t="s">
        <v>733</v>
      </c>
      <c r="C28" s="4" t="s">
        <v>758</v>
      </c>
      <c r="D28" s="4" t="s">
        <v>759</v>
      </c>
      <c r="E28" s="4" t="str">
        <f>CONCATENATE(YEAR,":",MONTH,":",WEEK,":",DAY,":",$A28)</f>
        <v>2016:2:2:7:LUODONG_B_E</v>
      </c>
      <c r="F28" s="4">
        <f>MATCH($E28,REPORT_DATA_BY_COMP!$A:$A,0)</f>
        <v>414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1419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1417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1388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1387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1389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1390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1391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1419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767" priority="159" operator="lessThan">
      <formula>0.5</formula>
    </cfRule>
    <cfRule type="cellIs" dxfId="766" priority="160" operator="greaterThan">
      <formula>0.5</formula>
    </cfRule>
  </conditionalFormatting>
  <conditionalFormatting sqref="N10:N11">
    <cfRule type="cellIs" dxfId="765" priority="157" operator="lessThan">
      <formula>4.5</formula>
    </cfRule>
    <cfRule type="cellIs" dxfId="764" priority="158" operator="greaterThan">
      <formula>5.5</formula>
    </cfRule>
  </conditionalFormatting>
  <conditionalFormatting sqref="O10:O11">
    <cfRule type="cellIs" dxfId="763" priority="155" operator="lessThan">
      <formula>1.5</formula>
    </cfRule>
    <cfRule type="cellIs" dxfId="762" priority="156" operator="greaterThan">
      <formula>2.5</formula>
    </cfRule>
  </conditionalFormatting>
  <conditionalFormatting sqref="P10:P11">
    <cfRule type="cellIs" dxfId="761" priority="153" operator="lessThan">
      <formula>4.5</formula>
    </cfRule>
    <cfRule type="cellIs" dxfId="760" priority="154" operator="greaterThan">
      <formula>7.5</formula>
    </cfRule>
  </conditionalFormatting>
  <conditionalFormatting sqref="R10:S11">
    <cfRule type="cellIs" dxfId="759" priority="151" operator="lessThan">
      <formula>2.5</formula>
    </cfRule>
    <cfRule type="cellIs" dxfId="758" priority="152" operator="greaterThan">
      <formula>4.5</formula>
    </cfRule>
  </conditionalFormatting>
  <conditionalFormatting sqref="T10:T11">
    <cfRule type="cellIs" dxfId="757" priority="149" operator="lessThan">
      <formula>2.5</formula>
    </cfRule>
    <cfRule type="cellIs" dxfId="756" priority="150" operator="greaterThan">
      <formula>4.5</formula>
    </cfRule>
  </conditionalFormatting>
  <conditionalFormatting sqref="U10:U11">
    <cfRule type="cellIs" dxfId="755" priority="148" operator="greaterThan">
      <formula>1.5</formula>
    </cfRule>
  </conditionalFormatting>
  <conditionalFormatting sqref="L10:V11">
    <cfRule type="expression" dxfId="754" priority="145">
      <formula>L10=""</formula>
    </cfRule>
  </conditionalFormatting>
  <conditionalFormatting sqref="S10:S11">
    <cfRule type="cellIs" dxfId="753" priority="146" operator="greaterThan">
      <formula>0.5</formula>
    </cfRule>
    <cfRule type="cellIs" dxfId="752" priority="147" operator="lessThan">
      <formula>0.5</formula>
    </cfRule>
  </conditionalFormatting>
  <conditionalFormatting sqref="L12:M13">
    <cfRule type="cellIs" dxfId="751" priority="143" operator="lessThan">
      <formula>0.5</formula>
    </cfRule>
    <cfRule type="cellIs" dxfId="750" priority="144" operator="greaterThan">
      <formula>0.5</formula>
    </cfRule>
  </conditionalFormatting>
  <conditionalFormatting sqref="N12:N13">
    <cfRule type="cellIs" dxfId="749" priority="141" operator="lessThan">
      <formula>4.5</formula>
    </cfRule>
    <cfRule type="cellIs" dxfId="748" priority="142" operator="greaterThan">
      <formula>5.5</formula>
    </cfRule>
  </conditionalFormatting>
  <conditionalFormatting sqref="O12:O13">
    <cfRule type="cellIs" dxfId="747" priority="139" operator="lessThan">
      <formula>1.5</formula>
    </cfRule>
    <cfRule type="cellIs" dxfId="746" priority="140" operator="greaterThan">
      <formula>2.5</formula>
    </cfRule>
  </conditionalFormatting>
  <conditionalFormatting sqref="P12:P13">
    <cfRule type="cellIs" dxfId="745" priority="137" operator="lessThan">
      <formula>4.5</formula>
    </cfRule>
    <cfRule type="cellIs" dxfId="744" priority="138" operator="greaterThan">
      <formula>7.5</formula>
    </cfRule>
  </conditionalFormatting>
  <conditionalFormatting sqref="R12:S13">
    <cfRule type="cellIs" dxfId="743" priority="135" operator="lessThan">
      <formula>2.5</formula>
    </cfRule>
    <cfRule type="cellIs" dxfId="742" priority="136" operator="greaterThan">
      <formula>4.5</formula>
    </cfRule>
  </conditionalFormatting>
  <conditionalFormatting sqref="T12:T13">
    <cfRule type="cellIs" dxfId="741" priority="133" operator="lessThan">
      <formula>2.5</formula>
    </cfRule>
    <cfRule type="cellIs" dxfId="740" priority="134" operator="greaterThan">
      <formula>4.5</formula>
    </cfRule>
  </conditionalFormatting>
  <conditionalFormatting sqref="U12:U13">
    <cfRule type="cellIs" dxfId="739" priority="132" operator="greaterThan">
      <formula>1.5</formula>
    </cfRule>
  </conditionalFormatting>
  <conditionalFormatting sqref="L12:V13">
    <cfRule type="expression" dxfId="738" priority="129">
      <formula>L12=""</formula>
    </cfRule>
  </conditionalFormatting>
  <conditionalFormatting sqref="S12:S13">
    <cfRule type="cellIs" dxfId="737" priority="130" operator="greaterThan">
      <formula>0.5</formula>
    </cfRule>
    <cfRule type="cellIs" dxfId="736" priority="131" operator="lessThan">
      <formula>0.5</formula>
    </cfRule>
  </conditionalFormatting>
  <conditionalFormatting sqref="L16:M17">
    <cfRule type="cellIs" dxfId="735" priority="127" operator="lessThan">
      <formula>0.5</formula>
    </cfRule>
    <cfRule type="cellIs" dxfId="734" priority="128" operator="greaterThan">
      <formula>0.5</formula>
    </cfRule>
  </conditionalFormatting>
  <conditionalFormatting sqref="N16:N17">
    <cfRule type="cellIs" dxfId="733" priority="125" operator="lessThan">
      <formula>4.5</formula>
    </cfRule>
    <cfRule type="cellIs" dxfId="732" priority="126" operator="greaterThan">
      <formula>5.5</formula>
    </cfRule>
  </conditionalFormatting>
  <conditionalFormatting sqref="O16:O17">
    <cfRule type="cellIs" dxfId="731" priority="123" operator="lessThan">
      <formula>1.5</formula>
    </cfRule>
    <cfRule type="cellIs" dxfId="730" priority="124" operator="greaterThan">
      <formula>2.5</formula>
    </cfRule>
  </conditionalFormatting>
  <conditionalFormatting sqref="P16:P17">
    <cfRule type="cellIs" dxfId="729" priority="121" operator="lessThan">
      <formula>4.5</formula>
    </cfRule>
    <cfRule type="cellIs" dxfId="728" priority="122" operator="greaterThan">
      <formula>7.5</formula>
    </cfRule>
  </conditionalFormatting>
  <conditionalFormatting sqref="R16:S17">
    <cfRule type="cellIs" dxfId="727" priority="119" operator="lessThan">
      <formula>2.5</formula>
    </cfRule>
    <cfRule type="cellIs" dxfId="726" priority="120" operator="greaterThan">
      <formula>4.5</formula>
    </cfRule>
  </conditionalFormatting>
  <conditionalFormatting sqref="T16:T17">
    <cfRule type="cellIs" dxfId="725" priority="117" operator="lessThan">
      <formula>2.5</formula>
    </cfRule>
    <cfRule type="cellIs" dxfId="724" priority="118" operator="greaterThan">
      <formula>4.5</formula>
    </cfRule>
  </conditionalFormatting>
  <conditionalFormatting sqref="U16:U17">
    <cfRule type="cellIs" dxfId="723" priority="116" operator="greaterThan">
      <formula>1.5</formula>
    </cfRule>
  </conditionalFormatting>
  <conditionalFormatting sqref="L16:V17">
    <cfRule type="expression" dxfId="722" priority="113">
      <formula>L16=""</formula>
    </cfRule>
  </conditionalFormatting>
  <conditionalFormatting sqref="S16:S17">
    <cfRule type="cellIs" dxfId="721" priority="114" operator="greaterThan">
      <formula>0.5</formula>
    </cfRule>
    <cfRule type="cellIs" dxfId="720" priority="115" operator="lessThan">
      <formula>0.5</formula>
    </cfRule>
  </conditionalFormatting>
  <conditionalFormatting sqref="L20:M21">
    <cfRule type="cellIs" dxfId="719" priority="95" operator="lessThan">
      <formula>0.5</formula>
    </cfRule>
    <cfRule type="cellIs" dxfId="718" priority="96" operator="greaterThan">
      <formula>0.5</formula>
    </cfRule>
  </conditionalFormatting>
  <conditionalFormatting sqref="N20:N21">
    <cfRule type="cellIs" dxfId="717" priority="93" operator="lessThan">
      <formula>4.5</formula>
    </cfRule>
    <cfRule type="cellIs" dxfId="716" priority="94" operator="greaterThan">
      <formula>5.5</formula>
    </cfRule>
  </conditionalFormatting>
  <conditionalFormatting sqref="O20:O21">
    <cfRule type="cellIs" dxfId="715" priority="91" operator="lessThan">
      <formula>1.5</formula>
    </cfRule>
    <cfRule type="cellIs" dxfId="714" priority="92" operator="greaterThan">
      <formula>2.5</formula>
    </cfRule>
  </conditionalFormatting>
  <conditionalFormatting sqref="P20:P21">
    <cfRule type="cellIs" dxfId="713" priority="89" operator="lessThan">
      <formula>4.5</formula>
    </cfRule>
    <cfRule type="cellIs" dxfId="712" priority="90" operator="greaterThan">
      <formula>7.5</formula>
    </cfRule>
  </conditionalFormatting>
  <conditionalFormatting sqref="R20:S21">
    <cfRule type="cellIs" dxfId="711" priority="87" operator="lessThan">
      <formula>2.5</formula>
    </cfRule>
    <cfRule type="cellIs" dxfId="710" priority="88" operator="greaterThan">
      <formula>4.5</formula>
    </cfRule>
  </conditionalFormatting>
  <conditionalFormatting sqref="T20:T21">
    <cfRule type="cellIs" dxfId="709" priority="85" operator="lessThan">
      <formula>2.5</formula>
    </cfRule>
    <cfRule type="cellIs" dxfId="708" priority="86" operator="greaterThan">
      <formula>4.5</formula>
    </cfRule>
  </conditionalFormatting>
  <conditionalFormatting sqref="U20:U21">
    <cfRule type="cellIs" dxfId="707" priority="84" operator="greaterThan">
      <formula>1.5</formula>
    </cfRule>
  </conditionalFormatting>
  <conditionalFormatting sqref="L20:V21">
    <cfRule type="expression" dxfId="706" priority="81">
      <formula>L20=""</formula>
    </cfRule>
  </conditionalFormatting>
  <conditionalFormatting sqref="S20:S21">
    <cfRule type="cellIs" dxfId="705" priority="82" operator="greaterThan">
      <formula>0.5</formula>
    </cfRule>
    <cfRule type="cellIs" dxfId="704" priority="83" operator="lessThan">
      <formula>0.5</formula>
    </cfRule>
  </conditionalFormatting>
  <conditionalFormatting sqref="L22:M22">
    <cfRule type="cellIs" dxfId="703" priority="79" operator="lessThan">
      <formula>0.5</formula>
    </cfRule>
    <cfRule type="cellIs" dxfId="702" priority="80" operator="greaterThan">
      <formula>0.5</formula>
    </cfRule>
  </conditionalFormatting>
  <conditionalFormatting sqref="N22">
    <cfRule type="cellIs" dxfId="701" priority="77" operator="lessThan">
      <formula>4.5</formula>
    </cfRule>
    <cfRule type="cellIs" dxfId="700" priority="78" operator="greaterThan">
      <formula>5.5</formula>
    </cfRule>
  </conditionalFormatting>
  <conditionalFormatting sqref="O22">
    <cfRule type="cellIs" dxfId="699" priority="75" operator="lessThan">
      <formula>1.5</formula>
    </cfRule>
    <cfRule type="cellIs" dxfId="698" priority="76" operator="greaterThan">
      <formula>2.5</formula>
    </cfRule>
  </conditionalFormatting>
  <conditionalFormatting sqref="P22">
    <cfRule type="cellIs" dxfId="697" priority="73" operator="lessThan">
      <formula>4.5</formula>
    </cfRule>
    <cfRule type="cellIs" dxfId="696" priority="74" operator="greaterThan">
      <formula>7.5</formula>
    </cfRule>
  </conditionalFormatting>
  <conditionalFormatting sqref="R22:S22">
    <cfRule type="cellIs" dxfId="695" priority="71" operator="lessThan">
      <formula>2.5</formula>
    </cfRule>
    <cfRule type="cellIs" dxfId="694" priority="72" operator="greaterThan">
      <formula>4.5</formula>
    </cfRule>
  </conditionalFormatting>
  <conditionalFormatting sqref="T22">
    <cfRule type="cellIs" dxfId="693" priority="69" operator="lessThan">
      <formula>2.5</formula>
    </cfRule>
    <cfRule type="cellIs" dxfId="692" priority="70" operator="greaterThan">
      <formula>4.5</formula>
    </cfRule>
  </conditionalFormatting>
  <conditionalFormatting sqref="U22">
    <cfRule type="cellIs" dxfId="691" priority="68" operator="greaterThan">
      <formula>1.5</formula>
    </cfRule>
  </conditionalFormatting>
  <conditionalFormatting sqref="L22:V22">
    <cfRule type="expression" dxfId="690" priority="65">
      <formula>L22=""</formula>
    </cfRule>
  </conditionalFormatting>
  <conditionalFormatting sqref="S22">
    <cfRule type="cellIs" dxfId="689" priority="66" operator="greaterThan">
      <formula>0.5</formula>
    </cfRule>
    <cfRule type="cellIs" dxfId="688" priority="67" operator="lessThan">
      <formula>0.5</formula>
    </cfRule>
  </conditionalFormatting>
  <conditionalFormatting sqref="L25:M26">
    <cfRule type="cellIs" dxfId="687" priority="63" operator="lessThan">
      <formula>0.5</formula>
    </cfRule>
    <cfRule type="cellIs" dxfId="686" priority="64" operator="greaterThan">
      <formula>0.5</formula>
    </cfRule>
  </conditionalFormatting>
  <conditionalFormatting sqref="N25:N26">
    <cfRule type="cellIs" dxfId="685" priority="61" operator="lessThan">
      <formula>4.5</formula>
    </cfRule>
    <cfRule type="cellIs" dxfId="684" priority="62" operator="greaterThan">
      <formula>5.5</formula>
    </cfRule>
  </conditionalFormatting>
  <conditionalFormatting sqref="O25:O26">
    <cfRule type="cellIs" dxfId="683" priority="59" operator="lessThan">
      <formula>1.5</formula>
    </cfRule>
    <cfRule type="cellIs" dxfId="682" priority="60" operator="greaterThan">
      <formula>2.5</formula>
    </cfRule>
  </conditionalFormatting>
  <conditionalFormatting sqref="P25:P26">
    <cfRule type="cellIs" dxfId="681" priority="57" operator="lessThan">
      <formula>4.5</formula>
    </cfRule>
    <cfRule type="cellIs" dxfId="680" priority="58" operator="greaterThan">
      <formula>7.5</formula>
    </cfRule>
  </conditionalFormatting>
  <conditionalFormatting sqref="R25:S26">
    <cfRule type="cellIs" dxfId="679" priority="55" operator="lessThan">
      <formula>2.5</formula>
    </cfRule>
    <cfRule type="cellIs" dxfId="678" priority="56" operator="greaterThan">
      <formula>4.5</formula>
    </cfRule>
  </conditionalFormatting>
  <conditionalFormatting sqref="T25:T26">
    <cfRule type="cellIs" dxfId="677" priority="53" operator="lessThan">
      <formula>2.5</formula>
    </cfRule>
    <cfRule type="cellIs" dxfId="676" priority="54" operator="greaterThan">
      <formula>4.5</formula>
    </cfRule>
  </conditionalFormatting>
  <conditionalFormatting sqref="U25:U26">
    <cfRule type="cellIs" dxfId="675" priority="52" operator="greaterThan">
      <formula>1.5</formula>
    </cfRule>
  </conditionalFormatting>
  <conditionalFormatting sqref="L25:V26">
    <cfRule type="expression" dxfId="674" priority="49">
      <formula>L25=""</formula>
    </cfRule>
  </conditionalFormatting>
  <conditionalFormatting sqref="S25:S26">
    <cfRule type="cellIs" dxfId="673" priority="50" operator="greaterThan">
      <formula>0.5</formula>
    </cfRule>
    <cfRule type="cellIs" dxfId="672" priority="51" operator="lessThan">
      <formula>0.5</formula>
    </cfRule>
  </conditionalFormatting>
  <conditionalFormatting sqref="L27:M27">
    <cfRule type="cellIs" dxfId="671" priority="47" operator="lessThan">
      <formula>0.5</formula>
    </cfRule>
    <cfRule type="cellIs" dxfId="670" priority="48" operator="greaterThan">
      <formula>0.5</formula>
    </cfRule>
  </conditionalFormatting>
  <conditionalFormatting sqref="N27">
    <cfRule type="cellIs" dxfId="669" priority="45" operator="lessThan">
      <formula>4.5</formula>
    </cfRule>
    <cfRule type="cellIs" dxfId="668" priority="46" operator="greaterThan">
      <formula>5.5</formula>
    </cfRule>
  </conditionalFormatting>
  <conditionalFormatting sqref="O27">
    <cfRule type="cellIs" dxfId="667" priority="43" operator="lessThan">
      <formula>1.5</formula>
    </cfRule>
    <cfRule type="cellIs" dxfId="666" priority="44" operator="greaterThan">
      <formula>2.5</formula>
    </cfRule>
  </conditionalFormatting>
  <conditionalFormatting sqref="P27">
    <cfRule type="cellIs" dxfId="665" priority="41" operator="lessThan">
      <formula>4.5</formula>
    </cfRule>
    <cfRule type="cellIs" dxfId="664" priority="42" operator="greaterThan">
      <formula>7.5</formula>
    </cfRule>
  </conditionalFormatting>
  <conditionalFormatting sqref="R27:S27">
    <cfRule type="cellIs" dxfId="663" priority="39" operator="lessThan">
      <formula>2.5</formula>
    </cfRule>
    <cfRule type="cellIs" dxfId="662" priority="40" operator="greaterThan">
      <formula>4.5</formula>
    </cfRule>
  </conditionalFormatting>
  <conditionalFormatting sqref="T27">
    <cfRule type="cellIs" dxfId="661" priority="37" operator="lessThan">
      <formula>2.5</formula>
    </cfRule>
    <cfRule type="cellIs" dxfId="660" priority="38" operator="greaterThan">
      <formula>4.5</formula>
    </cfRule>
  </conditionalFormatting>
  <conditionalFormatting sqref="U27">
    <cfRule type="cellIs" dxfId="659" priority="36" operator="greaterThan">
      <formula>1.5</formula>
    </cfRule>
  </conditionalFormatting>
  <conditionalFormatting sqref="L27:V27">
    <cfRule type="expression" dxfId="658" priority="33">
      <formula>L27=""</formula>
    </cfRule>
  </conditionalFormatting>
  <conditionalFormatting sqref="S27">
    <cfRule type="cellIs" dxfId="657" priority="34" operator="greaterThan">
      <formula>0.5</formula>
    </cfRule>
    <cfRule type="cellIs" dxfId="656" priority="35" operator="lessThan">
      <formula>0.5</formula>
    </cfRule>
  </conditionalFormatting>
  <conditionalFormatting sqref="L28:M28">
    <cfRule type="cellIs" dxfId="655" priority="15" operator="lessThan">
      <formula>0.5</formula>
    </cfRule>
    <cfRule type="cellIs" dxfId="654" priority="16" operator="greaterThan">
      <formula>0.5</formula>
    </cfRule>
  </conditionalFormatting>
  <conditionalFormatting sqref="N28">
    <cfRule type="cellIs" dxfId="653" priority="13" operator="lessThan">
      <formula>4.5</formula>
    </cfRule>
    <cfRule type="cellIs" dxfId="652" priority="14" operator="greaterThan">
      <formula>5.5</formula>
    </cfRule>
  </conditionalFormatting>
  <conditionalFormatting sqref="O28">
    <cfRule type="cellIs" dxfId="651" priority="11" operator="lessThan">
      <formula>1.5</formula>
    </cfRule>
    <cfRule type="cellIs" dxfId="650" priority="12" operator="greaterThan">
      <formula>2.5</formula>
    </cfRule>
  </conditionalFormatting>
  <conditionalFormatting sqref="P28">
    <cfRule type="cellIs" dxfId="649" priority="9" operator="lessThan">
      <formula>4.5</formula>
    </cfRule>
    <cfRule type="cellIs" dxfId="648" priority="10" operator="greaterThan">
      <formula>7.5</formula>
    </cfRule>
  </conditionalFormatting>
  <conditionalFormatting sqref="R28:S28">
    <cfRule type="cellIs" dxfId="647" priority="7" operator="lessThan">
      <formula>2.5</formula>
    </cfRule>
    <cfRule type="cellIs" dxfId="646" priority="8" operator="greaterThan">
      <formula>4.5</formula>
    </cfRule>
  </conditionalFormatting>
  <conditionalFormatting sqref="T28">
    <cfRule type="cellIs" dxfId="645" priority="5" operator="lessThan">
      <formula>2.5</formula>
    </cfRule>
    <cfRule type="cellIs" dxfId="644" priority="6" operator="greaterThan">
      <formula>4.5</formula>
    </cfRule>
  </conditionalFormatting>
  <conditionalFormatting sqref="U28">
    <cfRule type="cellIs" dxfId="643" priority="4" operator="greaterThan">
      <formula>1.5</formula>
    </cfRule>
  </conditionalFormatting>
  <conditionalFormatting sqref="L28:V28">
    <cfRule type="expression" dxfId="642" priority="1">
      <formula>L28=""</formula>
    </cfRule>
  </conditionalFormatting>
  <conditionalFormatting sqref="S28">
    <cfRule type="cellIs" dxfId="641" priority="2" operator="greaterThan">
      <formula>0.5</formula>
    </cfRule>
    <cfRule type="cellIs" dxfId="64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6" workbookViewId="0">
      <selection activeCell="B28" sqref="B2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2014:3:0:0:EAST</v>
      </c>
      <c r="F3" s="37">
        <f ca="1">MATCH($E3,REPORT_DATA_BY_ZONE_MONTH!$A:$A, 0)</f>
        <v>38</v>
      </c>
      <c r="G3" s="30">
        <f ca="1">IFERROR(INDEX(REPORT_DATA_BY_ZONE_MONTH!$A:$AG,$F3,MATCH(G$2,REPORT_DATA_BY_ZONE_MONTH!$A$1:$AG$1,0)), "")</f>
        <v>4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312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156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260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52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2014:4:0:0:EAST</v>
      </c>
      <c r="F4" s="37">
        <f ca="1">MATCH($E4,REPORT_DATA_BY_ZONE_MONTH!$A:$A, 0)</f>
        <v>46</v>
      </c>
      <c r="G4" s="30">
        <f ca="1">IFERROR(INDEX(REPORT_DATA_BY_ZONE_MONTH!$A:$AG,$F4,MATCH(G$2,REPORT_DATA_BY_ZONE_MONTH!$A$1:$AG$1,0)), "")</f>
        <v>7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312</v>
      </c>
      <c r="K4" s="30">
        <f ca="1">IFERROR(INDEX(REPORT_DATA_BY_ZONE_MONTH!$A:$AG,$F4,MATCH(K$2,REPORT_DATA_BY_ZONE_MONTH!$A$1:$AG$1,0)), "")</f>
        <v>0</v>
      </c>
      <c r="L4" s="30">
        <f t="shared" ca="1" si="4"/>
        <v>156</v>
      </c>
      <c r="M4" s="30">
        <f ca="1">IFERROR(INDEX(REPORT_DATA_BY_ZONE_MONTH!$A:$AG,$F4,MATCH(M$2,REPORT_DATA_BY_ZONE_MONTH!$A$1:$AG$1,0)), "")</f>
        <v>0</v>
      </c>
      <c r="N4" s="30">
        <f t="shared" ca="1" si="5"/>
        <v>260</v>
      </c>
      <c r="O4" s="30">
        <f ca="1">IFERROR(INDEX(REPORT_DATA_BY_ZONE_MONTH!$A:$AG,$F4,MATCH(O$2,REPORT_DATA_BY_ZONE_MONTH!$A$1:$AG$1,0)), "")</f>
        <v>0</v>
      </c>
      <c r="P4" s="30">
        <f t="shared" ca="1" si="6"/>
        <v>52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2014:5:0:0:EAST</v>
      </c>
      <c r="F5" s="37">
        <f ca="1">MATCH($E5,REPORT_DATA_BY_ZONE_MONTH!$A:$A, 0)</f>
        <v>54</v>
      </c>
      <c r="G5" s="30">
        <f ca="1">IFERROR(INDEX(REPORT_DATA_BY_ZONE_MONTH!$A:$AG,$F5,MATCH(G$2,REPORT_DATA_BY_ZONE_MONTH!$A$1:$AG$1,0)), "")</f>
        <v>1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312</v>
      </c>
      <c r="K5" s="30">
        <f ca="1">IFERROR(INDEX(REPORT_DATA_BY_ZONE_MONTH!$A:$AG,$F5,MATCH(K$2,REPORT_DATA_BY_ZONE_MONTH!$A$1:$AG$1,0)), "")</f>
        <v>0</v>
      </c>
      <c r="L5" s="30">
        <f t="shared" ca="1" si="4"/>
        <v>156</v>
      </c>
      <c r="M5" s="30">
        <f ca="1">IFERROR(INDEX(REPORT_DATA_BY_ZONE_MONTH!$A:$AG,$F5,MATCH(M$2,REPORT_DATA_BY_ZONE_MONTH!$A$1:$AG$1,0)), "")</f>
        <v>0</v>
      </c>
      <c r="N5" s="30">
        <f t="shared" ca="1" si="5"/>
        <v>260</v>
      </c>
      <c r="O5" s="30">
        <f ca="1">IFERROR(INDEX(REPORT_DATA_BY_ZONE_MONTH!$A:$AG,$F5,MATCH(O$2,REPORT_DATA_BY_ZONE_MONTH!$A$1:$AG$1,0)), "")</f>
        <v>0</v>
      </c>
      <c r="P5" s="30">
        <f t="shared" ca="1" si="6"/>
        <v>52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2014:6:0:0:EAST</v>
      </c>
      <c r="F6" s="37">
        <f ca="1">MATCH($E6,REPORT_DATA_BY_ZONE_MONTH!$A:$A, 0)</f>
        <v>62</v>
      </c>
      <c r="G6" s="30">
        <f ca="1">IFERROR(INDEX(REPORT_DATA_BY_ZONE_MONTH!$A:$AG,$F6,MATCH(G$2,REPORT_DATA_BY_ZONE_MONTH!$A$1:$AG$1,0)), "")</f>
        <v>8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312</v>
      </c>
      <c r="K6" s="30">
        <f ca="1">IFERROR(INDEX(REPORT_DATA_BY_ZONE_MONTH!$A:$AG,$F6,MATCH(K$2,REPORT_DATA_BY_ZONE_MONTH!$A$1:$AG$1,0)), "")</f>
        <v>0</v>
      </c>
      <c r="L6" s="30">
        <f t="shared" ca="1" si="4"/>
        <v>156</v>
      </c>
      <c r="M6" s="30">
        <f ca="1">IFERROR(INDEX(REPORT_DATA_BY_ZONE_MONTH!$A:$AG,$F6,MATCH(M$2,REPORT_DATA_BY_ZONE_MONTH!$A$1:$AG$1,0)), "")</f>
        <v>0</v>
      </c>
      <c r="N6" s="30">
        <f t="shared" ca="1" si="5"/>
        <v>260</v>
      </c>
      <c r="O6" s="30">
        <f ca="1">IFERROR(INDEX(REPORT_DATA_BY_ZONE_MONTH!$A:$AG,$F6,MATCH(O$2,REPORT_DATA_BY_ZONE_MONTH!$A$1:$AG$1,0)), "")</f>
        <v>0</v>
      </c>
      <c r="P6" s="30">
        <f t="shared" ca="1" si="6"/>
        <v>52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2014:7:0:0:EAST</v>
      </c>
      <c r="F7" s="37">
        <f ca="1">MATCH($E7,REPORT_DATA_BY_ZONE_MONTH!$A:$A, 0)</f>
        <v>70</v>
      </c>
      <c r="G7" s="30">
        <f ca="1">IFERROR(INDEX(REPORT_DATA_BY_ZONE_MONTH!$A:$AG,$F7,MATCH(G$2,REPORT_DATA_BY_ZONE_MONTH!$A$1:$AG$1,0)), "")</f>
        <v>4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312</v>
      </c>
      <c r="K7" s="30">
        <f ca="1">IFERROR(INDEX(REPORT_DATA_BY_ZONE_MONTH!$A:$AG,$F7,MATCH(K$2,REPORT_DATA_BY_ZONE_MONTH!$A$1:$AG$1,0)), "")</f>
        <v>0</v>
      </c>
      <c r="L7" s="30">
        <f t="shared" ca="1" si="4"/>
        <v>156</v>
      </c>
      <c r="M7" s="30">
        <f ca="1">IFERROR(INDEX(REPORT_DATA_BY_ZONE_MONTH!$A:$AG,$F7,MATCH(M$2,REPORT_DATA_BY_ZONE_MONTH!$A$1:$AG$1,0)), "")</f>
        <v>0</v>
      </c>
      <c r="N7" s="30">
        <f t="shared" ca="1" si="5"/>
        <v>260</v>
      </c>
      <c r="O7" s="30">
        <f ca="1">IFERROR(INDEX(REPORT_DATA_BY_ZONE_MONTH!$A:$AG,$F7,MATCH(O$2,REPORT_DATA_BY_ZONE_MONTH!$A$1:$AG$1,0)), "")</f>
        <v>0</v>
      </c>
      <c r="P7" s="30">
        <f t="shared" ca="1" si="6"/>
        <v>52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2014:8:0:0:EAST</v>
      </c>
      <c r="F8" s="37">
        <f ca="1">MATCH($E8,REPORT_DATA_BY_ZONE_MONTH!$A:$A, 0)</f>
        <v>78</v>
      </c>
      <c r="G8" s="30">
        <f ca="1">IFERROR(INDEX(REPORT_DATA_BY_ZONE_MONTH!$A:$AG,$F8,MATCH(G$2,REPORT_DATA_BY_ZONE_MONTH!$A$1:$AG$1,0)), "")</f>
        <v>2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312</v>
      </c>
      <c r="K8" s="30">
        <f ca="1">IFERROR(INDEX(REPORT_DATA_BY_ZONE_MONTH!$A:$AG,$F8,MATCH(K$2,REPORT_DATA_BY_ZONE_MONTH!$A$1:$AG$1,0)), "")</f>
        <v>0</v>
      </c>
      <c r="L8" s="30">
        <f t="shared" ca="1" si="4"/>
        <v>156</v>
      </c>
      <c r="M8" s="30">
        <f ca="1">IFERROR(INDEX(REPORT_DATA_BY_ZONE_MONTH!$A:$AG,$F8,MATCH(M$2,REPORT_DATA_BY_ZONE_MONTH!$A$1:$AG$1,0)), "")</f>
        <v>0</v>
      </c>
      <c r="N8" s="30">
        <f t="shared" ca="1" si="5"/>
        <v>260</v>
      </c>
      <c r="O8" s="30">
        <f ca="1">IFERROR(INDEX(REPORT_DATA_BY_ZONE_MONTH!$A:$AG,$F8,MATCH(O$2,REPORT_DATA_BY_ZONE_MONTH!$A$1:$AG$1,0)), "")</f>
        <v>0</v>
      </c>
      <c r="P8" s="30">
        <f t="shared" ca="1" si="6"/>
        <v>52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2014:9:0:0:EAST</v>
      </c>
      <c r="F9" s="37">
        <f ca="1">MATCH($E9,REPORT_DATA_BY_ZONE_MONTH!$A:$A, 0)</f>
        <v>86</v>
      </c>
      <c r="G9" s="30">
        <f ca="1">IFERROR(INDEX(REPORT_DATA_BY_ZONE_MONTH!$A:$AG,$F9,MATCH(G$2,REPORT_DATA_BY_ZONE_MONTH!$A$1:$AG$1,0)), "")</f>
        <v>5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312</v>
      </c>
      <c r="K9" s="30">
        <f ca="1">IFERROR(INDEX(REPORT_DATA_BY_ZONE_MONTH!$A:$AG,$F9,MATCH(K$2,REPORT_DATA_BY_ZONE_MONTH!$A$1:$AG$1,0)), "")</f>
        <v>0</v>
      </c>
      <c r="L9" s="30">
        <f t="shared" ca="1" si="4"/>
        <v>156</v>
      </c>
      <c r="M9" s="30">
        <f ca="1">IFERROR(INDEX(REPORT_DATA_BY_ZONE_MONTH!$A:$AG,$F9,MATCH(M$2,REPORT_DATA_BY_ZONE_MONTH!$A$1:$AG$1,0)), "")</f>
        <v>0</v>
      </c>
      <c r="N9" s="30">
        <f t="shared" ca="1" si="5"/>
        <v>260</v>
      </c>
      <c r="O9" s="30">
        <f ca="1">IFERROR(INDEX(REPORT_DATA_BY_ZONE_MONTH!$A:$AG,$F9,MATCH(O$2,REPORT_DATA_BY_ZONE_MONTH!$A$1:$AG$1,0)), "")</f>
        <v>0</v>
      </c>
      <c r="P9" s="30">
        <f t="shared" ca="1" si="6"/>
        <v>52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2014:10:0:0:EAST</v>
      </c>
      <c r="F10" s="37">
        <f ca="1">MATCH($E10,REPORT_DATA_BY_ZONE_MONTH!$A:$A, 0)</f>
        <v>3</v>
      </c>
      <c r="G10" s="30">
        <f ca="1">IFERROR(INDEX(REPORT_DATA_BY_ZONE_MONTH!$A:$AG,$F10,MATCH(G$2,REPORT_DATA_BY_ZONE_MONTH!$A$1:$AG$1,0)), "")</f>
        <v>5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312</v>
      </c>
      <c r="K10" s="30">
        <f ca="1">IFERROR(INDEX(REPORT_DATA_BY_ZONE_MONTH!$A:$AG,$F10,MATCH(K$2,REPORT_DATA_BY_ZONE_MONTH!$A$1:$AG$1,0)), "")</f>
        <v>0</v>
      </c>
      <c r="L10" s="30">
        <f t="shared" ca="1" si="4"/>
        <v>156</v>
      </c>
      <c r="M10" s="30">
        <f ca="1">IFERROR(INDEX(REPORT_DATA_BY_ZONE_MONTH!$A:$AG,$F10,MATCH(M$2,REPORT_DATA_BY_ZONE_MONTH!$A$1:$AG$1,0)), "")</f>
        <v>0</v>
      </c>
      <c r="N10" s="30">
        <f t="shared" ca="1" si="5"/>
        <v>260</v>
      </c>
      <c r="O10" s="30">
        <f ca="1">IFERROR(INDEX(REPORT_DATA_BY_ZONE_MONTH!$A:$AG,$F10,MATCH(O$2,REPORT_DATA_BY_ZONE_MONTH!$A$1:$AG$1,0)), "")</f>
        <v>0</v>
      </c>
      <c r="P10" s="30">
        <f t="shared" ca="1" si="6"/>
        <v>52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2014:11:0:0:EAST</v>
      </c>
      <c r="F11" s="37">
        <f ca="1">MATCH($E11,REPORT_DATA_BY_ZONE_MONTH!$A:$A, 0)</f>
        <v>12</v>
      </c>
      <c r="G11" s="30">
        <f ca="1">IFERROR(INDEX(REPORT_DATA_BY_ZONE_MONTH!$A:$AG,$F11,MATCH(G$2,REPORT_DATA_BY_ZONE_MONTH!$A$1:$AG$1,0)), "")</f>
        <v>6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312</v>
      </c>
      <c r="K11" s="30">
        <f ca="1">IFERROR(INDEX(REPORT_DATA_BY_ZONE_MONTH!$A:$AG,$F11,MATCH(K$2,REPORT_DATA_BY_ZONE_MONTH!$A$1:$AG$1,0)), "")</f>
        <v>0</v>
      </c>
      <c r="L11" s="30">
        <f t="shared" ca="1" si="4"/>
        <v>156</v>
      </c>
      <c r="M11" s="30">
        <f ca="1">IFERROR(INDEX(REPORT_DATA_BY_ZONE_MONTH!$A:$AG,$F11,MATCH(M$2,REPORT_DATA_BY_ZONE_MONTH!$A$1:$AG$1,0)), "")</f>
        <v>0</v>
      </c>
      <c r="N11" s="30">
        <f t="shared" ca="1" si="5"/>
        <v>260</v>
      </c>
      <c r="O11" s="30">
        <f ca="1">IFERROR(INDEX(REPORT_DATA_BY_ZONE_MONTH!$A:$AG,$F11,MATCH(O$2,REPORT_DATA_BY_ZONE_MONTH!$A$1:$AG$1,0)), "")</f>
        <v>0</v>
      </c>
      <c r="P11" s="30">
        <f t="shared" ca="1" si="6"/>
        <v>52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2014:12:0:0:EAST</v>
      </c>
      <c r="F12" s="37">
        <f ca="1">MATCH($E12,REPORT_DATA_BY_ZONE_MONTH!$A:$A, 0)</f>
        <v>21</v>
      </c>
      <c r="G12" s="30">
        <f ca="1">IFERROR(INDEX(REPORT_DATA_BY_ZONE_MONTH!$A:$AG,$F12,MATCH(G$2,REPORT_DATA_BY_ZONE_MONTH!$A$1:$AG$1,0)), "")</f>
        <v>10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312</v>
      </c>
      <c r="K12" s="30">
        <f ca="1">IFERROR(INDEX(REPORT_DATA_BY_ZONE_MONTH!$A:$AG,$F12,MATCH(K$2,REPORT_DATA_BY_ZONE_MONTH!$A$1:$AG$1,0)), "")</f>
        <v>0</v>
      </c>
      <c r="L12" s="30">
        <f t="shared" ca="1" si="4"/>
        <v>156</v>
      </c>
      <c r="M12" s="30">
        <f ca="1">IFERROR(INDEX(REPORT_DATA_BY_ZONE_MONTH!$A:$AG,$F12,MATCH(M$2,REPORT_DATA_BY_ZONE_MONTH!$A$1:$AG$1,0)), "")</f>
        <v>0</v>
      </c>
      <c r="N12" s="30">
        <f t="shared" ca="1" si="5"/>
        <v>260</v>
      </c>
      <c r="O12" s="30">
        <f ca="1">IFERROR(INDEX(REPORT_DATA_BY_ZONE_MONTH!$A:$AG,$F12,MATCH(O$2,REPORT_DATA_BY_ZONE_MONTH!$A$1:$AG$1,0)), "")</f>
        <v>0</v>
      </c>
      <c r="P12" s="30">
        <f t="shared" ca="1" si="6"/>
        <v>52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2015:1:0:0:EAST</v>
      </c>
      <c r="F13" s="37">
        <f ca="1">MATCH($E13,REPORT_DATA_BY_ZONE_MONTH!$A:$A, 0)</f>
        <v>125</v>
      </c>
      <c r="G13" s="30">
        <f ca="1">IFERROR(INDEX(REPORT_DATA_BY_ZONE_MONTH!$A:$AG,$F13,MATCH(G$2,REPORT_DATA_BY_ZONE_MONTH!$A$1:$AG$1,0)), "")</f>
        <v>1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312</v>
      </c>
      <c r="K13" s="30">
        <f ca="1">IFERROR(INDEX(REPORT_DATA_BY_ZONE_MONTH!$A:$AG,$F13,MATCH(K$2,REPORT_DATA_BY_ZONE_MONTH!$A$1:$AG$1,0)), "")</f>
        <v>0</v>
      </c>
      <c r="L13" s="30">
        <f t="shared" ca="1" si="4"/>
        <v>156</v>
      </c>
      <c r="M13" s="30">
        <f ca="1">IFERROR(INDEX(REPORT_DATA_BY_ZONE_MONTH!$A:$AG,$F13,MATCH(M$2,REPORT_DATA_BY_ZONE_MONTH!$A$1:$AG$1,0)), "")</f>
        <v>0</v>
      </c>
      <c r="N13" s="30">
        <f t="shared" ca="1" si="5"/>
        <v>260</v>
      </c>
      <c r="O13" s="30">
        <f ca="1">IFERROR(INDEX(REPORT_DATA_BY_ZONE_MONTH!$A:$AG,$F13,MATCH(O$2,REPORT_DATA_BY_ZONE_MONTH!$A$1:$AG$1,0)), "")</f>
        <v>0</v>
      </c>
      <c r="P13" s="30">
        <f t="shared" ca="1" si="6"/>
        <v>52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2015:2:0:0:EAST</v>
      </c>
      <c r="F14" s="37">
        <f ca="1">MATCH($E14,REPORT_DATA_BY_ZONE_MONTH!$A:$A, 0)</f>
        <v>134</v>
      </c>
      <c r="G14" s="30">
        <f ca="1">IFERROR(INDEX(REPORT_DATA_BY_ZONE_MONTH!$A:$AG,$F14,MATCH(G$2,REPORT_DATA_BY_ZONE_MONTH!$A$1:$AG$1,0)), "")</f>
        <v>5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312</v>
      </c>
      <c r="K14" s="30">
        <f ca="1">IFERROR(INDEX(REPORT_DATA_BY_ZONE_MONTH!$A:$AG,$F14,MATCH(K$2,REPORT_DATA_BY_ZONE_MONTH!$A$1:$AG$1,0)), "")</f>
        <v>0</v>
      </c>
      <c r="L14" s="30">
        <f t="shared" ca="1" si="4"/>
        <v>156</v>
      </c>
      <c r="M14" s="30">
        <f ca="1">IFERROR(INDEX(REPORT_DATA_BY_ZONE_MONTH!$A:$AG,$F14,MATCH(M$2,REPORT_DATA_BY_ZONE_MONTH!$A$1:$AG$1,0)), "")</f>
        <v>0</v>
      </c>
      <c r="N14" s="30">
        <f t="shared" ca="1" si="5"/>
        <v>260</v>
      </c>
      <c r="O14" s="30">
        <f ca="1">IFERROR(INDEX(REPORT_DATA_BY_ZONE_MONTH!$A:$AG,$F14,MATCH(O$2,REPORT_DATA_BY_ZONE_MONTH!$A$1:$AG$1,0)), "")</f>
        <v>0</v>
      </c>
      <c r="P14" s="30">
        <f t="shared" ca="1" si="6"/>
        <v>52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2015:3:0:0:EAST</v>
      </c>
      <c r="F15" s="37">
        <f ca="1">MATCH($E15,REPORT_DATA_BY_ZONE_MONTH!$A:$A, 0)</f>
        <v>144</v>
      </c>
      <c r="G15" s="30">
        <f ca="1">IFERROR(INDEX(REPORT_DATA_BY_ZONE_MONTH!$A:$AG,$F15,MATCH(G$2,REPORT_DATA_BY_ZONE_MONTH!$A$1:$AG$1,0)), "")</f>
        <v>3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312</v>
      </c>
      <c r="K15" s="30">
        <f ca="1">IFERROR(INDEX(REPORT_DATA_BY_ZONE_MONTH!$A:$AG,$F15,MATCH(K$2,REPORT_DATA_BY_ZONE_MONTH!$A$1:$AG$1,0)), "")</f>
        <v>0</v>
      </c>
      <c r="L15" s="30">
        <f t="shared" ca="1" si="4"/>
        <v>156</v>
      </c>
      <c r="M15" s="30">
        <f ca="1">IFERROR(INDEX(REPORT_DATA_BY_ZONE_MONTH!$A:$AG,$F15,MATCH(M$2,REPORT_DATA_BY_ZONE_MONTH!$A$1:$AG$1,0)), "")</f>
        <v>0</v>
      </c>
      <c r="N15" s="30">
        <f t="shared" ca="1" si="5"/>
        <v>260</v>
      </c>
      <c r="O15" s="30">
        <f ca="1">IFERROR(INDEX(REPORT_DATA_BY_ZONE_MONTH!$A:$AG,$F15,MATCH(O$2,REPORT_DATA_BY_ZONE_MONTH!$A$1:$AG$1,0)), "")</f>
        <v>0</v>
      </c>
      <c r="P15" s="30">
        <f t="shared" ca="1" si="6"/>
        <v>52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2015:4:0:0:EAST</v>
      </c>
      <c r="F16" s="37">
        <f ca="1">MATCH($E16,REPORT_DATA_BY_ZONE_MONTH!$A:$A, 0)</f>
        <v>154</v>
      </c>
      <c r="G16" s="30">
        <f ca="1">IFERROR(INDEX(REPORT_DATA_BY_ZONE_MONTH!$A:$AG,$F16,MATCH(G$2,REPORT_DATA_BY_ZONE_MONTH!$A$1:$AG$1,0)), "")</f>
        <v>5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312</v>
      </c>
      <c r="K16" s="30">
        <f ca="1">IFERROR(INDEX(REPORT_DATA_BY_ZONE_MONTH!$A:$AG,$F16,MATCH(K$2,REPORT_DATA_BY_ZONE_MONTH!$A$1:$AG$1,0)), "")</f>
        <v>0</v>
      </c>
      <c r="L16" s="30">
        <f t="shared" ca="1" si="4"/>
        <v>156</v>
      </c>
      <c r="M16" s="30">
        <f ca="1">IFERROR(INDEX(REPORT_DATA_BY_ZONE_MONTH!$A:$AG,$F16,MATCH(M$2,REPORT_DATA_BY_ZONE_MONTH!$A$1:$AG$1,0)), "")</f>
        <v>0</v>
      </c>
      <c r="N16" s="30">
        <f t="shared" ca="1" si="5"/>
        <v>260</v>
      </c>
      <c r="O16" s="30">
        <f ca="1">IFERROR(INDEX(REPORT_DATA_BY_ZONE_MONTH!$A:$AG,$F16,MATCH(O$2,REPORT_DATA_BY_ZONE_MONTH!$A$1:$AG$1,0)), "")</f>
        <v>0</v>
      </c>
      <c r="P16" s="30">
        <f t="shared" ca="1" si="6"/>
        <v>52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2015:5:0:0:EAST</v>
      </c>
      <c r="F17" s="37">
        <f ca="1">MATCH($E17,REPORT_DATA_BY_ZONE_MONTH!$A:$A, 0)</f>
        <v>164</v>
      </c>
      <c r="G17" s="30">
        <f ca="1">IFERROR(INDEX(REPORT_DATA_BY_ZONE_MONTH!$A:$AG,$F17,MATCH(G$2,REPORT_DATA_BY_ZONE_MONTH!$A$1:$AG$1,0)), "")</f>
        <v>5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312</v>
      </c>
      <c r="K17" s="30">
        <f ca="1">IFERROR(INDEX(REPORT_DATA_BY_ZONE_MONTH!$A:$AG,$F17,MATCH(K$2,REPORT_DATA_BY_ZONE_MONTH!$A$1:$AG$1,0)), "")</f>
        <v>0</v>
      </c>
      <c r="L17" s="30">
        <f t="shared" ca="1" si="4"/>
        <v>156</v>
      </c>
      <c r="M17" s="30">
        <f ca="1">IFERROR(INDEX(REPORT_DATA_BY_ZONE_MONTH!$A:$AG,$F17,MATCH(M$2,REPORT_DATA_BY_ZONE_MONTH!$A$1:$AG$1,0)), "")</f>
        <v>0</v>
      </c>
      <c r="N17" s="30">
        <f t="shared" ca="1" si="5"/>
        <v>260</v>
      </c>
      <c r="O17" s="30">
        <f ca="1">IFERROR(INDEX(REPORT_DATA_BY_ZONE_MONTH!$A:$AG,$F17,MATCH(O$2,REPORT_DATA_BY_ZONE_MONTH!$A$1:$AG$1,0)), "")</f>
        <v>0</v>
      </c>
      <c r="P17" s="30">
        <f t="shared" ca="1" si="6"/>
        <v>52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2015:6:0:0:EAST</v>
      </c>
      <c r="F18" s="37">
        <f ca="1">MATCH($E18,REPORT_DATA_BY_ZONE_MONTH!$A:$A, 0)</f>
        <v>174</v>
      </c>
      <c r="G18" s="30">
        <f ca="1">IFERROR(INDEX(REPORT_DATA_BY_ZONE_MONTH!$A:$AG,$F18,MATCH(G$2,REPORT_DATA_BY_ZONE_MONTH!$A$1:$AG$1,0)), "")</f>
        <v>4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312</v>
      </c>
      <c r="K18" s="30">
        <f ca="1">IFERROR(INDEX(REPORT_DATA_BY_ZONE_MONTH!$A:$AG,$F18,MATCH(K$2,REPORT_DATA_BY_ZONE_MONTH!$A$1:$AG$1,0)), "")</f>
        <v>0</v>
      </c>
      <c r="L18" s="30">
        <f t="shared" ca="1" si="4"/>
        <v>156</v>
      </c>
      <c r="M18" s="30">
        <f ca="1">IFERROR(INDEX(REPORT_DATA_BY_ZONE_MONTH!$A:$AG,$F18,MATCH(M$2,REPORT_DATA_BY_ZONE_MONTH!$A$1:$AG$1,0)), "")</f>
        <v>0</v>
      </c>
      <c r="N18" s="30">
        <f t="shared" ca="1" si="5"/>
        <v>260</v>
      </c>
      <c r="O18" s="30">
        <f ca="1">IFERROR(INDEX(REPORT_DATA_BY_ZONE_MONTH!$A:$AG,$F18,MATCH(O$2,REPORT_DATA_BY_ZONE_MONTH!$A$1:$AG$1,0)), "")</f>
        <v>0</v>
      </c>
      <c r="P18" s="30">
        <f t="shared" ca="1" si="6"/>
        <v>52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2015:7:0:0:EAST</v>
      </c>
      <c r="F19" s="37">
        <f ca="1">MATCH($E19,REPORT_DATA_BY_ZONE_MONTH!$A:$A, 0)</f>
        <v>184</v>
      </c>
      <c r="G19" s="30">
        <f ca="1">IFERROR(INDEX(REPORT_DATA_BY_ZONE_MONTH!$A:$AG,$F19,MATCH(G$2,REPORT_DATA_BY_ZONE_MONTH!$A$1:$AG$1,0)), "")</f>
        <v>6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312</v>
      </c>
      <c r="K19" s="30">
        <f ca="1">IFERROR(INDEX(REPORT_DATA_BY_ZONE_MONTH!$A:$AG,$F19,MATCH(K$2,REPORT_DATA_BY_ZONE_MONTH!$A$1:$AG$1,0)), "")</f>
        <v>0</v>
      </c>
      <c r="L19" s="30">
        <f t="shared" ca="1" si="4"/>
        <v>156</v>
      </c>
      <c r="M19" s="30">
        <f ca="1">IFERROR(INDEX(REPORT_DATA_BY_ZONE_MONTH!$A:$AG,$F19,MATCH(M$2,REPORT_DATA_BY_ZONE_MONTH!$A$1:$AG$1,0)), "")</f>
        <v>0</v>
      </c>
      <c r="N19" s="30">
        <f t="shared" ca="1" si="5"/>
        <v>260</v>
      </c>
      <c r="O19" s="30">
        <f ca="1">IFERROR(INDEX(REPORT_DATA_BY_ZONE_MONTH!$A:$AG,$F19,MATCH(O$2,REPORT_DATA_BY_ZONE_MONTH!$A$1:$AG$1,0)), "")</f>
        <v>0</v>
      </c>
      <c r="P19" s="30">
        <f t="shared" ca="1" si="6"/>
        <v>52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2015:8:0:0:EAST</v>
      </c>
      <c r="F20" s="37">
        <f ca="1">MATCH($E20,REPORT_DATA_BY_ZONE_MONTH!$A:$A, 0)</f>
        <v>194</v>
      </c>
      <c r="G20" s="30">
        <f ca="1">IFERROR(INDEX(REPORT_DATA_BY_ZONE_MONTH!$A:$AG,$F20,MATCH(G$2,REPORT_DATA_BY_ZONE_MONTH!$A$1:$AG$1,0)), "")</f>
        <v>7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312</v>
      </c>
      <c r="K20" s="30">
        <f ca="1">IFERROR(INDEX(REPORT_DATA_BY_ZONE_MONTH!$A:$AG,$F20,MATCH(K$2,REPORT_DATA_BY_ZONE_MONTH!$A$1:$AG$1,0)), "")</f>
        <v>0</v>
      </c>
      <c r="L20" s="30">
        <f t="shared" ca="1" si="4"/>
        <v>156</v>
      </c>
      <c r="M20" s="30">
        <f ca="1">IFERROR(INDEX(REPORT_DATA_BY_ZONE_MONTH!$A:$AG,$F20,MATCH(M$2,REPORT_DATA_BY_ZONE_MONTH!$A$1:$AG$1,0)), "")</f>
        <v>0</v>
      </c>
      <c r="N20" s="30">
        <f t="shared" ca="1" si="5"/>
        <v>260</v>
      </c>
      <c r="O20" s="30">
        <f ca="1">IFERROR(INDEX(REPORT_DATA_BY_ZONE_MONTH!$A:$AG,$F20,MATCH(O$2,REPORT_DATA_BY_ZONE_MONTH!$A$1:$AG$1,0)), "")</f>
        <v>0</v>
      </c>
      <c r="P20" s="30">
        <f t="shared" ca="1" si="6"/>
        <v>52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2015:9:0:0:EAST</v>
      </c>
      <c r="F21" s="37">
        <f ca="1">MATCH($E21,REPORT_DATA_BY_ZONE_MONTH!$A:$A, 0)</f>
        <v>204</v>
      </c>
      <c r="G21" s="30">
        <f ca="1">IFERROR(INDEX(REPORT_DATA_BY_ZONE_MONTH!$A:$AG,$F21,MATCH(G$2,REPORT_DATA_BY_ZONE_MONTH!$A$1:$AG$1,0)), "")</f>
        <v>7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312</v>
      </c>
      <c r="K21" s="30">
        <f ca="1">IFERROR(INDEX(REPORT_DATA_BY_ZONE_MONTH!$A:$AG,$F21,MATCH(K$2,REPORT_DATA_BY_ZONE_MONTH!$A$1:$AG$1,0)), "")</f>
        <v>0</v>
      </c>
      <c r="L21" s="30">
        <f t="shared" ca="1" si="4"/>
        <v>156</v>
      </c>
      <c r="M21" s="30">
        <f ca="1">IFERROR(INDEX(REPORT_DATA_BY_ZONE_MONTH!$A:$AG,$F21,MATCH(M$2,REPORT_DATA_BY_ZONE_MONTH!$A$1:$AG$1,0)), "")</f>
        <v>0</v>
      </c>
      <c r="N21" s="30">
        <f t="shared" ca="1" si="5"/>
        <v>260</v>
      </c>
      <c r="O21" s="30">
        <f ca="1">IFERROR(INDEX(REPORT_DATA_BY_ZONE_MONTH!$A:$AG,$F21,MATCH(O$2,REPORT_DATA_BY_ZONE_MONTH!$A$1:$AG$1,0)), "")</f>
        <v>0</v>
      </c>
      <c r="P21" s="30">
        <f t="shared" ca="1" si="6"/>
        <v>52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2015:10:0:0:EAST</v>
      </c>
      <c r="F22" s="37">
        <f ca="1">MATCH($E22,REPORT_DATA_BY_ZONE_MONTH!$A:$A, 0)</f>
        <v>94</v>
      </c>
      <c r="G22" s="30">
        <f ca="1">IFERROR(INDEX(REPORT_DATA_BY_ZONE_MONTH!$A:$AG,$F22,MATCH(G$2,REPORT_DATA_BY_ZONE_MONTH!$A$1:$AG$1,0)), "")</f>
        <v>6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312</v>
      </c>
      <c r="K22" s="30">
        <f ca="1">IFERROR(INDEX(REPORT_DATA_BY_ZONE_MONTH!$A:$AG,$F22,MATCH(K$2,REPORT_DATA_BY_ZONE_MONTH!$A$1:$AG$1,0)), "")</f>
        <v>0</v>
      </c>
      <c r="L22" s="30">
        <f t="shared" ca="1" si="4"/>
        <v>156</v>
      </c>
      <c r="M22" s="30">
        <f ca="1">IFERROR(INDEX(REPORT_DATA_BY_ZONE_MONTH!$A:$AG,$F22,MATCH(M$2,REPORT_DATA_BY_ZONE_MONTH!$A$1:$AG$1,0)), "")</f>
        <v>0</v>
      </c>
      <c r="N22" s="30">
        <f t="shared" ca="1" si="5"/>
        <v>260</v>
      </c>
      <c r="O22" s="30">
        <f ca="1">IFERROR(INDEX(REPORT_DATA_BY_ZONE_MONTH!$A:$AG,$F22,MATCH(O$2,REPORT_DATA_BY_ZONE_MONTH!$A$1:$AG$1,0)), "")</f>
        <v>0</v>
      </c>
      <c r="P22" s="30">
        <f t="shared" ca="1" si="6"/>
        <v>52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2015:11:0:0:EAST</v>
      </c>
      <c r="F23" s="37">
        <f ca="1">MATCH($E23,REPORT_DATA_BY_ZONE_MONTH!$A:$A, 0)</f>
        <v>104</v>
      </c>
      <c r="G23" s="30">
        <f ca="1">IFERROR(INDEX(REPORT_DATA_BY_ZONE_MONTH!$A:$AG,$F23,MATCH(G$2,REPORT_DATA_BY_ZONE_MONTH!$A$1:$AG$1,0)), "")</f>
        <v>5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312</v>
      </c>
      <c r="K23" s="30">
        <f ca="1">IFERROR(INDEX(REPORT_DATA_BY_ZONE_MONTH!$A:$AG,$F23,MATCH(K$2,REPORT_DATA_BY_ZONE_MONTH!$A$1:$AG$1,0)), "")</f>
        <v>0</v>
      </c>
      <c r="L23" s="30">
        <f t="shared" ca="1" si="4"/>
        <v>156</v>
      </c>
      <c r="M23" s="30">
        <f ca="1">IFERROR(INDEX(REPORT_DATA_BY_ZONE_MONTH!$A:$AG,$F23,MATCH(M$2,REPORT_DATA_BY_ZONE_MONTH!$A$1:$AG$1,0)), "")</f>
        <v>0</v>
      </c>
      <c r="N23" s="30">
        <f t="shared" ca="1" si="5"/>
        <v>260</v>
      </c>
      <c r="O23" s="30">
        <f ca="1">IFERROR(INDEX(REPORT_DATA_BY_ZONE_MONTH!$A:$AG,$F23,MATCH(O$2,REPORT_DATA_BY_ZONE_MONTH!$A$1:$AG$1,0)), "")</f>
        <v>0</v>
      </c>
      <c r="P23" s="30">
        <f t="shared" ca="1" si="6"/>
        <v>52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2015:12:0:0:EAST</v>
      </c>
      <c r="F24" s="37">
        <f ca="1">MATCH($E24,REPORT_DATA_BY_ZONE_MONTH!$A:$A, 0)</f>
        <v>114</v>
      </c>
      <c r="G24" s="30">
        <f ca="1">IFERROR(INDEX(REPORT_DATA_BY_ZONE_MONTH!$A:$AG,$F24,MATCH(G$2,REPORT_DATA_BY_ZONE_MONTH!$A$1:$AG$1,0)), "")</f>
        <v>4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312</v>
      </c>
      <c r="K24" s="30">
        <f ca="1">IFERROR(INDEX(REPORT_DATA_BY_ZONE_MONTH!$A:$AG,$F24,MATCH(K$2,REPORT_DATA_BY_ZONE_MONTH!$A$1:$AG$1,0)), "")</f>
        <v>0</v>
      </c>
      <c r="L24" s="30">
        <f t="shared" ca="1" si="4"/>
        <v>156</v>
      </c>
      <c r="M24" s="30">
        <f ca="1">IFERROR(INDEX(REPORT_DATA_BY_ZONE_MONTH!$A:$AG,$F24,MATCH(M$2,REPORT_DATA_BY_ZONE_MONTH!$A$1:$AG$1,0)), "")</f>
        <v>0</v>
      </c>
      <c r="N24" s="30">
        <f t="shared" ca="1" si="5"/>
        <v>260</v>
      </c>
      <c r="O24" s="30">
        <f ca="1">IFERROR(INDEX(REPORT_DATA_BY_ZONE_MONTH!$A:$AG,$F24,MATCH(O$2,REPORT_DATA_BY_ZONE_MONTH!$A$1:$AG$1,0)), "")</f>
        <v>0</v>
      </c>
      <c r="P24" s="30">
        <f t="shared" ca="1" si="6"/>
        <v>52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2016:1:0:0:EAST</v>
      </c>
      <c r="F25" s="37">
        <f ca="1">MATCH($E25,REPORT_DATA_BY_ZONE_MONTH!$A:$A, 0)</f>
        <v>214</v>
      </c>
      <c r="G25" s="30">
        <f ca="1">IFERROR(INDEX(REPORT_DATA_BY_ZONE_MONTH!$A:$AG,$F25,MATCH(G$2,REPORT_DATA_BY_ZONE_MONTH!$A$1:$AG$1,0)), "")</f>
        <v>6</v>
      </c>
      <c r="H25" s="30">
        <f t="shared" si="2"/>
        <v>8</v>
      </c>
      <c r="I25" s="30">
        <f ca="1">IFERROR(INDEX(REPORT_DATA_BY_ZONE_MONTH!$A:$AG,$F25,MATCH(I$2,REPORT_DATA_BY_ZONE_MONTH!$A$1:$AG$1,0)), "")</f>
        <v>185</v>
      </c>
      <c r="J25" s="30">
        <f t="shared" ca="1" si="3"/>
        <v>312</v>
      </c>
      <c r="K25" s="30">
        <f ca="1">IFERROR(INDEX(REPORT_DATA_BY_ZONE_MONTH!$A:$AG,$F25,MATCH(K$2,REPORT_DATA_BY_ZONE_MONTH!$A$1:$AG$1,0)), "")</f>
        <v>48</v>
      </c>
      <c r="L25" s="30">
        <f t="shared" ca="1" si="4"/>
        <v>156</v>
      </c>
      <c r="M25" s="30">
        <f ca="1">IFERROR(INDEX(REPORT_DATA_BY_ZONE_MONTH!$A:$AG,$F25,MATCH(M$2,REPORT_DATA_BY_ZONE_MONTH!$A$1:$AG$1,0)), "")</f>
        <v>134</v>
      </c>
      <c r="N25" s="30">
        <f t="shared" ca="1" si="5"/>
        <v>260</v>
      </c>
      <c r="O25" s="30">
        <f ca="1">IFERROR(INDEX(REPORT_DATA_BY_ZONE_MONTH!$A:$AG,$F25,MATCH(O$2,REPORT_DATA_BY_ZONE_MONTH!$A$1:$AG$1,0)), "")</f>
        <v>0</v>
      </c>
      <c r="P25" s="30">
        <f t="shared" ca="1" si="6"/>
        <v>52</v>
      </c>
      <c r="Q25" s="37">
        <f ca="1">MATCH($E25,BAPTISM_SOURCE_ZONE_MONTH!$A:$A, 0)</f>
        <v>3</v>
      </c>
      <c r="R25" s="11">
        <f ca="1">IFERROR(INDEX(BAPTISM_SOURCE_ZONE_MONTH!$A:$Z,$Q25,MATCH(R$2,BAPTISM_SOURCE_ZONE_MONTH!$A$1:$Z$1,0)),"")</f>
        <v>7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5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2016:2:0:0:EAST</v>
      </c>
      <c r="F26" s="37">
        <f ca="1">MATCH($E26,REPORT_DATA_BY_ZONE_MONTH!$A:$A, 0)</f>
        <v>225</v>
      </c>
      <c r="G26" s="30">
        <f ca="1">IFERROR(INDEX(REPORT_DATA_BY_ZONE_MONTH!$A:$AG,$F26,MATCH(G$2,REPORT_DATA_BY_ZONE_MONTH!$A$1:$AG$1,0)), "")</f>
        <v>2</v>
      </c>
      <c r="H26" s="30">
        <f t="shared" si="2"/>
        <v>8</v>
      </c>
      <c r="I26" s="30">
        <f ca="1">IFERROR(INDEX(REPORT_DATA_BY_ZONE_MONTH!$A:$AG,$F26,MATCH(I$2,REPORT_DATA_BY_ZONE_MONTH!$A$1:$AG$1,0)), "")</f>
        <v>133</v>
      </c>
      <c r="J26" s="30">
        <f t="shared" ca="1" si="3"/>
        <v>312</v>
      </c>
      <c r="K26" s="30">
        <f ca="1">IFERROR(INDEX(REPORT_DATA_BY_ZONE_MONTH!$A:$AG,$F26,MATCH(K$2,REPORT_DATA_BY_ZONE_MONTH!$A$1:$AG$1,0)), "")</f>
        <v>45</v>
      </c>
      <c r="L26" s="30">
        <f t="shared" ca="1" si="4"/>
        <v>156</v>
      </c>
      <c r="M26" s="30">
        <f ca="1">IFERROR(INDEX(REPORT_DATA_BY_ZONE_MONTH!$A:$AG,$F26,MATCH(M$2,REPORT_DATA_BY_ZONE_MONTH!$A$1:$AG$1,0)), "")</f>
        <v>115</v>
      </c>
      <c r="N26" s="30">
        <f t="shared" ca="1" si="5"/>
        <v>260</v>
      </c>
      <c r="O26" s="30">
        <f ca="1">IFERROR(INDEX(REPORT_DATA_BY_ZONE_MONTH!$A:$AG,$F26,MATCH(O$2,REPORT_DATA_BY_ZONE_MONTH!$A$1:$AG$1,0)), "")</f>
        <v>2</v>
      </c>
      <c r="P26" s="30">
        <f t="shared" ca="1" si="6"/>
        <v>52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1468</v>
      </c>
      <c r="C27" s="37"/>
      <c r="D27" s="37"/>
      <c r="G27" s="8">
        <f ca="1">SUMIF($C3:$C26,YEAR,G3:G26)</f>
        <v>8</v>
      </c>
      <c r="H27" s="37"/>
      <c r="R27" s="8">
        <f ca="1">SUM(R3:R26)</f>
        <v>7</v>
      </c>
      <c r="S27" s="8">
        <f t="shared" ref="S27:W27" ca="1" si="8">SUM(S3:S26)</f>
        <v>0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5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13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5</v>
      </c>
    </row>
    <row r="33" spans="1:4" ht="180">
      <c r="A33" s="8" t="s">
        <v>636</v>
      </c>
      <c r="B33" s="39" t="str">
        <f>CONCATENATE("Member Referral Goal 成員回條目標:     50%+ 
Member Referral Actual 成員回條實際:  ",$D$22)</f>
        <v>Member Referral Goal 成員回條目標:     50%+ 
Member Referral Actual 成員回條實際:  10</v>
      </c>
      <c r="C33" s="40">
        <f ca="1">IFERROR(B32/SUM(B31:B32),"0")</f>
        <v>0.41666666666666669</v>
      </c>
      <c r="D33" s="8" t="str">
        <f ca="1">TEXT(C33,"00%")</f>
        <v>42%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8</v>
      </c>
      <c r="C34" s="8">
        <f>TAOYUAN!$D$2</f>
        <v>100</v>
      </c>
      <c r="D34" s="8">
        <f ca="1">$G$27</f>
        <v>8</v>
      </c>
    </row>
    <row r="35" spans="1:4" ht="23.25">
      <c r="A35" s="8" t="s">
        <v>1420</v>
      </c>
      <c r="B35" s="64" t="str">
        <f ca="1">INDIRECT(CONCATENATE($B$27, "$B$1"))</f>
        <v>East Zone</v>
      </c>
    </row>
    <row r="36" spans="1:4">
      <c r="B36" s="62" t="str">
        <f ca="1">INDIRECT(CONCATENATE($B$27, "$B$2"))</f>
        <v>臺北東地帶</v>
      </c>
    </row>
    <row r="37" spans="1:4">
      <c r="B37" s="62" t="str">
        <f ca="1">INDIRECT(CONCATENATE($B$27, "$B$6"))</f>
        <v>East Stake</v>
      </c>
    </row>
    <row r="38" spans="1:4">
      <c r="B38" s="62" t="str">
        <f ca="1">INDIRECT(CONCATENATE($B$27, "$B$7"))</f>
        <v>臺北東支聯會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O6" sqref="O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782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1425</v>
      </c>
      <c r="C2" s="35" t="s">
        <v>1400</v>
      </c>
      <c r="D2" s="74">
        <v>65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11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$L$26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760</v>
      </c>
      <c r="B10" s="27" t="s">
        <v>761</v>
      </c>
      <c r="C10" s="4" t="s">
        <v>772</v>
      </c>
      <c r="D10" s="4" t="s">
        <v>773</v>
      </c>
      <c r="E10" s="4" t="str">
        <f>CONCATENATE(YEAR,":",MONTH,":",WEEK,":",DAY,":",$A10)</f>
        <v>2016:2:2:7:JIAN_E</v>
      </c>
      <c r="F10" s="4">
        <f>MATCH($E10,REPORT_DATA_BY_COMP!$A:$A,0)</f>
        <v>407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762</v>
      </c>
      <c r="B11" s="27" t="s">
        <v>763</v>
      </c>
      <c r="C11" s="4" t="s">
        <v>774</v>
      </c>
      <c r="D11" s="4" t="s">
        <v>775</v>
      </c>
      <c r="E11" s="4" t="str">
        <f>CONCATENATE(YEAR,":",MONTH,":",WEEK,":",DAY,":",$A11)</f>
        <v>2016:2:2:7:HUALIAN_1_E</v>
      </c>
      <c r="F11" s="4">
        <f>MATCH($E11,REPORT_DATA_BY_COMP!$A:$A,0)</f>
        <v>402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770</v>
      </c>
      <c r="B12" s="27" t="s">
        <v>765</v>
      </c>
      <c r="C12" s="4" t="s">
        <v>1175</v>
      </c>
      <c r="D12" s="4" t="s">
        <v>779</v>
      </c>
      <c r="E12" s="4" t="str">
        <f>CONCATENATE(YEAR,":",MONTH,":",WEEK,":",DAY,":",$A12)</f>
        <v>2016:2:2:7:HUALIAN_1_S</v>
      </c>
      <c r="F12" s="4">
        <f>MATCH($E12,REPORT_DATA_BY_COMP!$A:$A,0)</f>
        <v>403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1419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1438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766</v>
      </c>
      <c r="B15" s="27" t="s">
        <v>767</v>
      </c>
      <c r="C15" s="4" t="s">
        <v>1439</v>
      </c>
      <c r="D15" s="4" t="s">
        <v>777</v>
      </c>
      <c r="E15" s="4" t="str">
        <f>CONCATENATE(YEAR,":",MONTH,":",WEEK,":",DAY,":",$A15)</f>
        <v>2016:2:2:7:HUALIAN_3_A_E</v>
      </c>
      <c r="F15" s="4">
        <f>MATCH($E15,REPORT_DATA_BY_COMP!$A:$A,0)</f>
        <v>404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768</v>
      </c>
      <c r="B16" s="27" t="s">
        <v>769</v>
      </c>
      <c r="C16" s="4" t="s">
        <v>1440</v>
      </c>
      <c r="D16" s="4" t="s">
        <v>778</v>
      </c>
      <c r="E16" s="4" t="str">
        <f>CONCATENATE(YEAR,":",MONTH,":",WEEK,":",DAY,":",$A16)</f>
        <v>2016:2:2:7:HUALIAN_3_B_E</v>
      </c>
      <c r="F16" s="4">
        <f>MATCH($E16,REPORT_DATA_BY_COMP!$A:$A,0)</f>
        <v>405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764</v>
      </c>
      <c r="B17" s="27" t="s">
        <v>771</v>
      </c>
      <c r="C17" s="4" t="s">
        <v>1441</v>
      </c>
      <c r="D17" s="4" t="s">
        <v>776</v>
      </c>
      <c r="E17" s="4" t="str">
        <f>CONCATENATE(YEAR,":",MONTH,":",WEEK,":",DAY,":",$A17)</f>
        <v>2016:2:2:7:HUALIAN_3_S</v>
      </c>
      <c r="F17" s="4">
        <f>MATCH($E17,REPORT_DATA_BY_COMP!$A:$A,0)</f>
        <v>406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1417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1388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1387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1389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1390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1391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1419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639" priority="127" operator="lessThan">
      <formula>0.5</formula>
    </cfRule>
    <cfRule type="cellIs" dxfId="638" priority="128" operator="greaterThan">
      <formula>0.5</formula>
    </cfRule>
  </conditionalFormatting>
  <conditionalFormatting sqref="N10:N11">
    <cfRule type="cellIs" dxfId="637" priority="125" operator="lessThan">
      <formula>4.5</formula>
    </cfRule>
    <cfRule type="cellIs" dxfId="636" priority="126" operator="greaterThan">
      <formula>5.5</formula>
    </cfRule>
  </conditionalFormatting>
  <conditionalFormatting sqref="O10:O11">
    <cfRule type="cellIs" dxfId="635" priority="123" operator="lessThan">
      <formula>1.5</formula>
    </cfRule>
    <cfRule type="cellIs" dxfId="634" priority="124" operator="greaterThan">
      <formula>2.5</formula>
    </cfRule>
  </conditionalFormatting>
  <conditionalFormatting sqref="P10:P11">
    <cfRule type="cellIs" dxfId="633" priority="121" operator="lessThan">
      <formula>4.5</formula>
    </cfRule>
    <cfRule type="cellIs" dxfId="632" priority="122" operator="greaterThan">
      <formula>7.5</formula>
    </cfRule>
  </conditionalFormatting>
  <conditionalFormatting sqref="R10:S11">
    <cfRule type="cellIs" dxfId="631" priority="119" operator="lessThan">
      <formula>2.5</formula>
    </cfRule>
    <cfRule type="cellIs" dxfId="630" priority="120" operator="greaterThan">
      <formula>4.5</formula>
    </cfRule>
  </conditionalFormatting>
  <conditionalFormatting sqref="T10:T11">
    <cfRule type="cellIs" dxfId="629" priority="117" operator="lessThan">
      <formula>2.5</formula>
    </cfRule>
    <cfRule type="cellIs" dxfId="628" priority="118" operator="greaterThan">
      <formula>4.5</formula>
    </cfRule>
  </conditionalFormatting>
  <conditionalFormatting sqref="U10:U11">
    <cfRule type="cellIs" dxfId="627" priority="116" operator="greaterThan">
      <formula>1.5</formula>
    </cfRule>
  </conditionalFormatting>
  <conditionalFormatting sqref="L10:V11">
    <cfRule type="expression" dxfId="626" priority="113">
      <formula>L10=""</formula>
    </cfRule>
  </conditionalFormatting>
  <conditionalFormatting sqref="S10:S11">
    <cfRule type="cellIs" dxfId="625" priority="114" operator="greaterThan">
      <formula>0.5</formula>
    </cfRule>
    <cfRule type="cellIs" dxfId="624" priority="115" operator="lessThan">
      <formula>0.5</formula>
    </cfRule>
  </conditionalFormatting>
  <conditionalFormatting sqref="L12:M12">
    <cfRule type="cellIs" dxfId="623" priority="111" operator="lessThan">
      <formula>0.5</formula>
    </cfRule>
    <cfRule type="cellIs" dxfId="622" priority="112" operator="greaterThan">
      <formula>0.5</formula>
    </cfRule>
  </conditionalFormatting>
  <conditionalFormatting sqref="N12">
    <cfRule type="cellIs" dxfId="621" priority="109" operator="lessThan">
      <formula>4.5</formula>
    </cfRule>
    <cfRule type="cellIs" dxfId="620" priority="110" operator="greaterThan">
      <formula>5.5</formula>
    </cfRule>
  </conditionalFormatting>
  <conditionalFormatting sqref="O12">
    <cfRule type="cellIs" dxfId="619" priority="107" operator="lessThan">
      <formula>1.5</formula>
    </cfRule>
    <cfRule type="cellIs" dxfId="618" priority="108" operator="greaterThan">
      <formula>2.5</formula>
    </cfRule>
  </conditionalFormatting>
  <conditionalFormatting sqref="P12">
    <cfRule type="cellIs" dxfId="617" priority="105" operator="lessThan">
      <formula>4.5</formula>
    </cfRule>
    <cfRule type="cellIs" dxfId="616" priority="106" operator="greaterThan">
      <formula>7.5</formula>
    </cfRule>
  </conditionalFormatting>
  <conditionalFormatting sqref="R12:S12">
    <cfRule type="cellIs" dxfId="615" priority="103" operator="lessThan">
      <formula>2.5</formula>
    </cfRule>
    <cfRule type="cellIs" dxfId="614" priority="104" operator="greaterThan">
      <formula>4.5</formula>
    </cfRule>
  </conditionalFormatting>
  <conditionalFormatting sqref="T12">
    <cfRule type="cellIs" dxfId="613" priority="101" operator="lessThan">
      <formula>2.5</formula>
    </cfRule>
    <cfRule type="cellIs" dxfId="612" priority="102" operator="greaterThan">
      <formula>4.5</formula>
    </cfRule>
  </conditionalFormatting>
  <conditionalFormatting sqref="U12">
    <cfRule type="cellIs" dxfId="611" priority="100" operator="greaterThan">
      <formula>1.5</formula>
    </cfRule>
  </conditionalFormatting>
  <conditionalFormatting sqref="L12:V12">
    <cfRule type="expression" dxfId="610" priority="97">
      <formula>L12=""</formula>
    </cfRule>
  </conditionalFormatting>
  <conditionalFormatting sqref="S12">
    <cfRule type="cellIs" dxfId="609" priority="98" operator="greaterThan">
      <formula>0.5</formula>
    </cfRule>
    <cfRule type="cellIs" dxfId="608" priority="99" operator="lessThan">
      <formula>0.5</formula>
    </cfRule>
  </conditionalFormatting>
  <conditionalFormatting sqref="L15:M16">
    <cfRule type="cellIs" dxfId="607" priority="79" operator="lessThan">
      <formula>0.5</formula>
    </cfRule>
    <cfRule type="cellIs" dxfId="606" priority="80" operator="greaterThan">
      <formula>0.5</formula>
    </cfRule>
  </conditionalFormatting>
  <conditionalFormatting sqref="N15:N16">
    <cfRule type="cellIs" dxfId="605" priority="77" operator="lessThan">
      <formula>4.5</formula>
    </cfRule>
    <cfRule type="cellIs" dxfId="604" priority="78" operator="greaterThan">
      <formula>5.5</formula>
    </cfRule>
  </conditionalFormatting>
  <conditionalFormatting sqref="O15:O16">
    <cfRule type="cellIs" dxfId="603" priority="75" operator="lessThan">
      <formula>1.5</formula>
    </cfRule>
    <cfRule type="cellIs" dxfId="602" priority="76" operator="greaterThan">
      <formula>2.5</formula>
    </cfRule>
  </conditionalFormatting>
  <conditionalFormatting sqref="P15:P16">
    <cfRule type="cellIs" dxfId="601" priority="73" operator="lessThan">
      <formula>4.5</formula>
    </cfRule>
    <cfRule type="cellIs" dxfId="600" priority="74" operator="greaterThan">
      <formula>7.5</formula>
    </cfRule>
  </conditionalFormatting>
  <conditionalFormatting sqref="R15:S16">
    <cfRule type="cellIs" dxfId="599" priority="71" operator="lessThan">
      <formula>2.5</formula>
    </cfRule>
    <cfRule type="cellIs" dxfId="598" priority="72" operator="greaterThan">
      <formula>4.5</formula>
    </cfRule>
  </conditionalFormatting>
  <conditionalFormatting sqref="T15:T16">
    <cfRule type="cellIs" dxfId="597" priority="69" operator="lessThan">
      <formula>2.5</formula>
    </cfRule>
    <cfRule type="cellIs" dxfId="596" priority="70" operator="greaterThan">
      <formula>4.5</formula>
    </cfRule>
  </conditionalFormatting>
  <conditionalFormatting sqref="U15:U16">
    <cfRule type="cellIs" dxfId="595" priority="68" operator="greaterThan">
      <formula>1.5</formula>
    </cfRule>
  </conditionalFormatting>
  <conditionalFormatting sqref="L15:V16">
    <cfRule type="expression" dxfId="594" priority="65">
      <formula>L15=""</formula>
    </cfRule>
  </conditionalFormatting>
  <conditionalFormatting sqref="S15:S16">
    <cfRule type="cellIs" dxfId="593" priority="66" operator="greaterThan">
      <formula>0.5</formula>
    </cfRule>
    <cfRule type="cellIs" dxfId="592" priority="67" operator="lessThan">
      <formula>0.5</formula>
    </cfRule>
  </conditionalFormatting>
  <conditionalFormatting sqref="L17:M17">
    <cfRule type="cellIs" dxfId="591" priority="63" operator="lessThan">
      <formula>0.5</formula>
    </cfRule>
    <cfRule type="cellIs" dxfId="590" priority="64" operator="greaterThan">
      <formula>0.5</formula>
    </cfRule>
  </conditionalFormatting>
  <conditionalFormatting sqref="N17">
    <cfRule type="cellIs" dxfId="589" priority="61" operator="lessThan">
      <formula>4.5</formula>
    </cfRule>
    <cfRule type="cellIs" dxfId="588" priority="62" operator="greaterThan">
      <formula>5.5</formula>
    </cfRule>
  </conditionalFormatting>
  <conditionalFormatting sqref="O17">
    <cfRule type="cellIs" dxfId="587" priority="59" operator="lessThan">
      <formula>1.5</formula>
    </cfRule>
    <cfRule type="cellIs" dxfId="586" priority="60" operator="greaterThan">
      <formula>2.5</formula>
    </cfRule>
  </conditionalFormatting>
  <conditionalFormatting sqref="P17">
    <cfRule type="cellIs" dxfId="585" priority="57" operator="lessThan">
      <formula>4.5</formula>
    </cfRule>
    <cfRule type="cellIs" dxfId="584" priority="58" operator="greaterThan">
      <formula>7.5</formula>
    </cfRule>
  </conditionalFormatting>
  <conditionalFormatting sqref="R17:S17">
    <cfRule type="cellIs" dxfId="583" priority="55" operator="lessThan">
      <formula>2.5</formula>
    </cfRule>
    <cfRule type="cellIs" dxfId="582" priority="56" operator="greaterThan">
      <formula>4.5</formula>
    </cfRule>
  </conditionalFormatting>
  <conditionalFormatting sqref="T17">
    <cfRule type="cellIs" dxfId="581" priority="53" operator="lessThan">
      <formula>2.5</formula>
    </cfRule>
    <cfRule type="cellIs" dxfId="580" priority="54" operator="greaterThan">
      <formula>4.5</formula>
    </cfRule>
  </conditionalFormatting>
  <conditionalFormatting sqref="U17">
    <cfRule type="cellIs" dxfId="579" priority="52" operator="greaterThan">
      <formula>1.5</formula>
    </cfRule>
  </conditionalFormatting>
  <conditionalFormatting sqref="L17:V17">
    <cfRule type="expression" dxfId="578" priority="49">
      <formula>L17=""</formula>
    </cfRule>
  </conditionalFormatting>
  <conditionalFormatting sqref="S17">
    <cfRule type="cellIs" dxfId="577" priority="50" operator="greaterThan">
      <formula>0.5</formula>
    </cfRule>
    <cfRule type="cellIs" dxfId="576" priority="51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I6" sqref="I6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2014:3:0:0:HUALIAN</v>
      </c>
      <c r="F3" s="37">
        <f ca="1">MATCH($E3,REPORT_DATA_BY_ZONE_MONTH!$A:$A, 0)</f>
        <v>39</v>
      </c>
      <c r="G3" s="30">
        <f ca="1">IFERROR(INDEX(REPORT_DATA_BY_ZONE_MONTH!$A:$AG,$F3,MATCH(G$2,REPORT_DATA_BY_ZONE_MONTH!$A$1:$AG$1,0)), "")</f>
        <v>4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144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72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120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24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2014:4:0:0:HUALIAN</v>
      </c>
      <c r="F4" s="37">
        <f ca="1">MATCH($E4,REPORT_DATA_BY_ZONE_MONTH!$A:$A, 0)</f>
        <v>47</v>
      </c>
      <c r="G4" s="30">
        <f ca="1">IFERROR(INDEX(REPORT_DATA_BY_ZONE_MONTH!$A:$AG,$F4,MATCH(G$2,REPORT_DATA_BY_ZONE_MONTH!$A$1:$AG$1,0)), "")</f>
        <v>6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144</v>
      </c>
      <c r="K4" s="30">
        <f ca="1">IFERROR(INDEX(REPORT_DATA_BY_ZONE_MONTH!$A:$AG,$F4,MATCH(K$2,REPORT_DATA_BY_ZONE_MONTH!$A$1:$AG$1,0)), "")</f>
        <v>0</v>
      </c>
      <c r="L4" s="30">
        <f t="shared" ca="1" si="4"/>
        <v>72</v>
      </c>
      <c r="M4" s="30">
        <f ca="1">IFERROR(INDEX(REPORT_DATA_BY_ZONE_MONTH!$A:$AG,$F4,MATCH(M$2,REPORT_DATA_BY_ZONE_MONTH!$A$1:$AG$1,0)), "")</f>
        <v>0</v>
      </c>
      <c r="N4" s="30">
        <f t="shared" ca="1" si="5"/>
        <v>120</v>
      </c>
      <c r="O4" s="30">
        <f ca="1">IFERROR(INDEX(REPORT_DATA_BY_ZONE_MONTH!$A:$AG,$F4,MATCH(O$2,REPORT_DATA_BY_ZONE_MONTH!$A$1:$AG$1,0)), "")</f>
        <v>0</v>
      </c>
      <c r="P4" s="30">
        <f t="shared" ca="1" si="6"/>
        <v>24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2014:5:0:0:HUALIAN</v>
      </c>
      <c r="F5" s="37">
        <f ca="1">MATCH($E5,REPORT_DATA_BY_ZONE_MONTH!$A:$A, 0)</f>
        <v>55</v>
      </c>
      <c r="G5" s="30">
        <f ca="1">IFERROR(INDEX(REPORT_DATA_BY_ZONE_MONTH!$A:$AG,$F5,MATCH(G$2,REPORT_DATA_BY_ZONE_MONTH!$A$1:$AG$1,0)), "")</f>
        <v>4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144</v>
      </c>
      <c r="K5" s="30">
        <f ca="1">IFERROR(INDEX(REPORT_DATA_BY_ZONE_MONTH!$A:$AG,$F5,MATCH(K$2,REPORT_DATA_BY_ZONE_MONTH!$A$1:$AG$1,0)), "")</f>
        <v>0</v>
      </c>
      <c r="L5" s="30">
        <f t="shared" ca="1" si="4"/>
        <v>72</v>
      </c>
      <c r="M5" s="30">
        <f ca="1">IFERROR(INDEX(REPORT_DATA_BY_ZONE_MONTH!$A:$AG,$F5,MATCH(M$2,REPORT_DATA_BY_ZONE_MONTH!$A$1:$AG$1,0)), "")</f>
        <v>0</v>
      </c>
      <c r="N5" s="30">
        <f t="shared" ca="1" si="5"/>
        <v>120</v>
      </c>
      <c r="O5" s="30">
        <f ca="1">IFERROR(INDEX(REPORT_DATA_BY_ZONE_MONTH!$A:$AG,$F5,MATCH(O$2,REPORT_DATA_BY_ZONE_MONTH!$A$1:$AG$1,0)), "")</f>
        <v>0</v>
      </c>
      <c r="P5" s="30">
        <f t="shared" ca="1" si="6"/>
        <v>24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2014:6:0:0:HUALIAN</v>
      </c>
      <c r="F6" s="37">
        <f ca="1">MATCH($E6,REPORT_DATA_BY_ZONE_MONTH!$A:$A, 0)</f>
        <v>63</v>
      </c>
      <c r="G6" s="30">
        <f ca="1">IFERROR(INDEX(REPORT_DATA_BY_ZONE_MONTH!$A:$AG,$F6,MATCH(G$2,REPORT_DATA_BY_ZONE_MONTH!$A$1:$AG$1,0)), "")</f>
        <v>4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144</v>
      </c>
      <c r="K6" s="30">
        <f ca="1">IFERROR(INDEX(REPORT_DATA_BY_ZONE_MONTH!$A:$AG,$F6,MATCH(K$2,REPORT_DATA_BY_ZONE_MONTH!$A$1:$AG$1,0)), "")</f>
        <v>0</v>
      </c>
      <c r="L6" s="30">
        <f t="shared" ca="1" si="4"/>
        <v>72</v>
      </c>
      <c r="M6" s="30">
        <f ca="1">IFERROR(INDEX(REPORT_DATA_BY_ZONE_MONTH!$A:$AG,$F6,MATCH(M$2,REPORT_DATA_BY_ZONE_MONTH!$A$1:$AG$1,0)), "")</f>
        <v>0</v>
      </c>
      <c r="N6" s="30">
        <f t="shared" ca="1" si="5"/>
        <v>120</v>
      </c>
      <c r="O6" s="30">
        <f ca="1">IFERROR(INDEX(REPORT_DATA_BY_ZONE_MONTH!$A:$AG,$F6,MATCH(O$2,REPORT_DATA_BY_ZONE_MONTH!$A$1:$AG$1,0)), "")</f>
        <v>0</v>
      </c>
      <c r="P6" s="30">
        <f t="shared" ca="1" si="6"/>
        <v>24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2014:7:0:0:HUALIAN</v>
      </c>
      <c r="F7" s="37">
        <f ca="1">MATCH($E7,REPORT_DATA_BY_ZONE_MONTH!$A:$A, 0)</f>
        <v>71</v>
      </c>
      <c r="G7" s="30">
        <f ca="1">IFERROR(INDEX(REPORT_DATA_BY_ZONE_MONTH!$A:$AG,$F7,MATCH(G$2,REPORT_DATA_BY_ZONE_MONTH!$A$1:$AG$1,0)), "")</f>
        <v>2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144</v>
      </c>
      <c r="K7" s="30">
        <f ca="1">IFERROR(INDEX(REPORT_DATA_BY_ZONE_MONTH!$A:$AG,$F7,MATCH(K$2,REPORT_DATA_BY_ZONE_MONTH!$A$1:$AG$1,0)), "")</f>
        <v>0</v>
      </c>
      <c r="L7" s="30">
        <f t="shared" ca="1" si="4"/>
        <v>72</v>
      </c>
      <c r="M7" s="30">
        <f ca="1">IFERROR(INDEX(REPORT_DATA_BY_ZONE_MONTH!$A:$AG,$F7,MATCH(M$2,REPORT_DATA_BY_ZONE_MONTH!$A$1:$AG$1,0)), "")</f>
        <v>0</v>
      </c>
      <c r="N7" s="30">
        <f t="shared" ca="1" si="5"/>
        <v>120</v>
      </c>
      <c r="O7" s="30">
        <f ca="1">IFERROR(INDEX(REPORT_DATA_BY_ZONE_MONTH!$A:$AG,$F7,MATCH(O$2,REPORT_DATA_BY_ZONE_MONTH!$A$1:$AG$1,0)), "")</f>
        <v>0</v>
      </c>
      <c r="P7" s="30">
        <f t="shared" ca="1" si="6"/>
        <v>24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2014:8:0:0:HUALIAN</v>
      </c>
      <c r="F8" s="37">
        <f ca="1">MATCH($E8,REPORT_DATA_BY_ZONE_MONTH!$A:$A, 0)</f>
        <v>79</v>
      </c>
      <c r="G8" s="30">
        <f ca="1">IFERROR(INDEX(REPORT_DATA_BY_ZONE_MONTH!$A:$AG,$F8,MATCH(G$2,REPORT_DATA_BY_ZONE_MONTH!$A$1:$AG$1,0)), "")</f>
        <v>5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144</v>
      </c>
      <c r="K8" s="30">
        <f ca="1">IFERROR(INDEX(REPORT_DATA_BY_ZONE_MONTH!$A:$AG,$F8,MATCH(K$2,REPORT_DATA_BY_ZONE_MONTH!$A$1:$AG$1,0)), "")</f>
        <v>0</v>
      </c>
      <c r="L8" s="30">
        <f t="shared" ca="1" si="4"/>
        <v>72</v>
      </c>
      <c r="M8" s="30">
        <f ca="1">IFERROR(INDEX(REPORT_DATA_BY_ZONE_MONTH!$A:$AG,$F8,MATCH(M$2,REPORT_DATA_BY_ZONE_MONTH!$A$1:$AG$1,0)), "")</f>
        <v>0</v>
      </c>
      <c r="N8" s="30">
        <f t="shared" ca="1" si="5"/>
        <v>120</v>
      </c>
      <c r="O8" s="30">
        <f ca="1">IFERROR(INDEX(REPORT_DATA_BY_ZONE_MONTH!$A:$AG,$F8,MATCH(O$2,REPORT_DATA_BY_ZONE_MONTH!$A$1:$AG$1,0)), "")</f>
        <v>0</v>
      </c>
      <c r="P8" s="30">
        <f t="shared" ca="1" si="6"/>
        <v>24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2014:9:0:0:HUALIAN</v>
      </c>
      <c r="F9" s="37">
        <f ca="1">MATCH($E9,REPORT_DATA_BY_ZONE_MONTH!$A:$A, 0)</f>
        <v>87</v>
      </c>
      <c r="G9" s="30">
        <f ca="1">IFERROR(INDEX(REPORT_DATA_BY_ZONE_MONTH!$A:$AG,$F9,MATCH(G$2,REPORT_DATA_BY_ZONE_MONTH!$A$1:$AG$1,0)), "")</f>
        <v>3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144</v>
      </c>
      <c r="K9" s="30">
        <f ca="1">IFERROR(INDEX(REPORT_DATA_BY_ZONE_MONTH!$A:$AG,$F9,MATCH(K$2,REPORT_DATA_BY_ZONE_MONTH!$A$1:$AG$1,0)), "")</f>
        <v>0</v>
      </c>
      <c r="L9" s="30">
        <f t="shared" ca="1" si="4"/>
        <v>72</v>
      </c>
      <c r="M9" s="30">
        <f ca="1">IFERROR(INDEX(REPORT_DATA_BY_ZONE_MONTH!$A:$AG,$F9,MATCH(M$2,REPORT_DATA_BY_ZONE_MONTH!$A$1:$AG$1,0)), "")</f>
        <v>0</v>
      </c>
      <c r="N9" s="30">
        <f t="shared" ca="1" si="5"/>
        <v>120</v>
      </c>
      <c r="O9" s="30">
        <f ca="1">IFERROR(INDEX(REPORT_DATA_BY_ZONE_MONTH!$A:$AG,$F9,MATCH(O$2,REPORT_DATA_BY_ZONE_MONTH!$A$1:$AG$1,0)), "")</f>
        <v>0</v>
      </c>
      <c r="P9" s="30">
        <f t="shared" ca="1" si="6"/>
        <v>24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2014:10:0:0:HUALIAN</v>
      </c>
      <c r="F10" s="37">
        <f ca="1">MATCH($E10,REPORT_DATA_BY_ZONE_MONTH!$A:$A, 0)</f>
        <v>4</v>
      </c>
      <c r="G10" s="30">
        <f ca="1">IFERROR(INDEX(REPORT_DATA_BY_ZONE_MONTH!$A:$AG,$F10,MATCH(G$2,REPORT_DATA_BY_ZONE_MONTH!$A$1:$AG$1,0)), "")</f>
        <v>5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144</v>
      </c>
      <c r="K10" s="30">
        <f ca="1">IFERROR(INDEX(REPORT_DATA_BY_ZONE_MONTH!$A:$AG,$F10,MATCH(K$2,REPORT_DATA_BY_ZONE_MONTH!$A$1:$AG$1,0)), "")</f>
        <v>0</v>
      </c>
      <c r="L10" s="30">
        <f t="shared" ca="1" si="4"/>
        <v>72</v>
      </c>
      <c r="M10" s="30">
        <f ca="1">IFERROR(INDEX(REPORT_DATA_BY_ZONE_MONTH!$A:$AG,$F10,MATCH(M$2,REPORT_DATA_BY_ZONE_MONTH!$A$1:$AG$1,0)), "")</f>
        <v>0</v>
      </c>
      <c r="N10" s="30">
        <f t="shared" ca="1" si="5"/>
        <v>120</v>
      </c>
      <c r="O10" s="30">
        <f ca="1">IFERROR(INDEX(REPORT_DATA_BY_ZONE_MONTH!$A:$AG,$F10,MATCH(O$2,REPORT_DATA_BY_ZONE_MONTH!$A$1:$AG$1,0)), "")</f>
        <v>0</v>
      </c>
      <c r="P10" s="30">
        <f t="shared" ca="1" si="6"/>
        <v>24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2014:11:0:0:HUALIAN</v>
      </c>
      <c r="F11" s="37">
        <f ca="1">MATCH($E11,REPORT_DATA_BY_ZONE_MONTH!$A:$A, 0)</f>
        <v>13</v>
      </c>
      <c r="G11" s="30">
        <f ca="1">IFERROR(INDEX(REPORT_DATA_BY_ZONE_MONTH!$A:$AG,$F11,MATCH(G$2,REPORT_DATA_BY_ZONE_MONTH!$A$1:$AG$1,0)), "")</f>
        <v>4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144</v>
      </c>
      <c r="K11" s="30">
        <f ca="1">IFERROR(INDEX(REPORT_DATA_BY_ZONE_MONTH!$A:$AG,$F11,MATCH(K$2,REPORT_DATA_BY_ZONE_MONTH!$A$1:$AG$1,0)), "")</f>
        <v>0</v>
      </c>
      <c r="L11" s="30">
        <f t="shared" ca="1" si="4"/>
        <v>72</v>
      </c>
      <c r="M11" s="30">
        <f ca="1">IFERROR(INDEX(REPORT_DATA_BY_ZONE_MONTH!$A:$AG,$F11,MATCH(M$2,REPORT_DATA_BY_ZONE_MONTH!$A$1:$AG$1,0)), "")</f>
        <v>0</v>
      </c>
      <c r="N11" s="30">
        <f t="shared" ca="1" si="5"/>
        <v>120</v>
      </c>
      <c r="O11" s="30">
        <f ca="1">IFERROR(INDEX(REPORT_DATA_BY_ZONE_MONTH!$A:$AG,$F11,MATCH(O$2,REPORT_DATA_BY_ZONE_MONTH!$A$1:$AG$1,0)), "")</f>
        <v>0</v>
      </c>
      <c r="P11" s="30">
        <f t="shared" ca="1" si="6"/>
        <v>24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2014:12:0:0:HUALIAN</v>
      </c>
      <c r="F12" s="37">
        <f ca="1">MATCH($E12,REPORT_DATA_BY_ZONE_MONTH!$A:$A, 0)</f>
        <v>22</v>
      </c>
      <c r="G12" s="30">
        <f ca="1">IFERROR(INDEX(REPORT_DATA_BY_ZONE_MONTH!$A:$AG,$F12,MATCH(G$2,REPORT_DATA_BY_ZONE_MONTH!$A$1:$AG$1,0)), "")</f>
        <v>2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144</v>
      </c>
      <c r="K12" s="30">
        <f ca="1">IFERROR(INDEX(REPORT_DATA_BY_ZONE_MONTH!$A:$AG,$F12,MATCH(K$2,REPORT_DATA_BY_ZONE_MONTH!$A$1:$AG$1,0)), "")</f>
        <v>0</v>
      </c>
      <c r="L12" s="30">
        <f t="shared" ca="1" si="4"/>
        <v>72</v>
      </c>
      <c r="M12" s="30">
        <f ca="1">IFERROR(INDEX(REPORT_DATA_BY_ZONE_MONTH!$A:$AG,$F12,MATCH(M$2,REPORT_DATA_BY_ZONE_MONTH!$A$1:$AG$1,0)), "")</f>
        <v>0</v>
      </c>
      <c r="N12" s="30">
        <f t="shared" ca="1" si="5"/>
        <v>120</v>
      </c>
      <c r="O12" s="30">
        <f ca="1">IFERROR(INDEX(REPORT_DATA_BY_ZONE_MONTH!$A:$AG,$F12,MATCH(O$2,REPORT_DATA_BY_ZONE_MONTH!$A$1:$AG$1,0)), "")</f>
        <v>0</v>
      </c>
      <c r="P12" s="30">
        <f t="shared" ca="1" si="6"/>
        <v>24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2015:1:0:0:HUALIAN</v>
      </c>
      <c r="F13" s="37">
        <f ca="1">MATCH($E13,REPORT_DATA_BY_ZONE_MONTH!$A:$A, 0)</f>
        <v>126</v>
      </c>
      <c r="G13" s="30">
        <f ca="1">IFERROR(INDEX(REPORT_DATA_BY_ZONE_MONTH!$A:$AG,$F13,MATCH(G$2,REPORT_DATA_BY_ZONE_MONTH!$A$1:$AG$1,0)), "")</f>
        <v>3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144</v>
      </c>
      <c r="K13" s="30">
        <f ca="1">IFERROR(INDEX(REPORT_DATA_BY_ZONE_MONTH!$A:$AG,$F13,MATCH(K$2,REPORT_DATA_BY_ZONE_MONTH!$A$1:$AG$1,0)), "")</f>
        <v>0</v>
      </c>
      <c r="L13" s="30">
        <f t="shared" ca="1" si="4"/>
        <v>72</v>
      </c>
      <c r="M13" s="30">
        <f ca="1">IFERROR(INDEX(REPORT_DATA_BY_ZONE_MONTH!$A:$AG,$F13,MATCH(M$2,REPORT_DATA_BY_ZONE_MONTH!$A$1:$AG$1,0)), "")</f>
        <v>0</v>
      </c>
      <c r="N13" s="30">
        <f t="shared" ca="1" si="5"/>
        <v>120</v>
      </c>
      <c r="O13" s="30">
        <f ca="1">IFERROR(INDEX(REPORT_DATA_BY_ZONE_MONTH!$A:$AG,$F13,MATCH(O$2,REPORT_DATA_BY_ZONE_MONTH!$A$1:$AG$1,0)), "")</f>
        <v>0</v>
      </c>
      <c r="P13" s="30">
        <f t="shared" ca="1" si="6"/>
        <v>24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2015:2:0:0:HUALIAN</v>
      </c>
      <c r="F14" s="37">
        <f ca="1">MATCH($E14,REPORT_DATA_BY_ZONE_MONTH!$A:$A, 0)</f>
        <v>135</v>
      </c>
      <c r="G14" s="30">
        <f ca="1">IFERROR(INDEX(REPORT_DATA_BY_ZONE_MONTH!$A:$AG,$F14,MATCH(G$2,REPORT_DATA_BY_ZONE_MONTH!$A$1:$AG$1,0)), "")</f>
        <v>0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144</v>
      </c>
      <c r="K14" s="30">
        <f ca="1">IFERROR(INDEX(REPORT_DATA_BY_ZONE_MONTH!$A:$AG,$F14,MATCH(K$2,REPORT_DATA_BY_ZONE_MONTH!$A$1:$AG$1,0)), "")</f>
        <v>0</v>
      </c>
      <c r="L14" s="30">
        <f t="shared" ca="1" si="4"/>
        <v>72</v>
      </c>
      <c r="M14" s="30">
        <f ca="1">IFERROR(INDEX(REPORT_DATA_BY_ZONE_MONTH!$A:$AG,$F14,MATCH(M$2,REPORT_DATA_BY_ZONE_MONTH!$A$1:$AG$1,0)), "")</f>
        <v>0</v>
      </c>
      <c r="N14" s="30">
        <f t="shared" ca="1" si="5"/>
        <v>120</v>
      </c>
      <c r="O14" s="30">
        <f ca="1">IFERROR(INDEX(REPORT_DATA_BY_ZONE_MONTH!$A:$AG,$F14,MATCH(O$2,REPORT_DATA_BY_ZONE_MONTH!$A$1:$AG$1,0)), "")</f>
        <v>0</v>
      </c>
      <c r="P14" s="30">
        <f t="shared" ca="1" si="6"/>
        <v>24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2015:3:0:0:HUALIAN</v>
      </c>
      <c r="F15" s="37">
        <f ca="1">MATCH($E15,REPORT_DATA_BY_ZONE_MONTH!$A:$A, 0)</f>
        <v>145</v>
      </c>
      <c r="G15" s="30">
        <f ca="1">IFERROR(INDEX(REPORT_DATA_BY_ZONE_MONTH!$A:$AG,$F15,MATCH(G$2,REPORT_DATA_BY_ZONE_MONTH!$A$1:$AG$1,0)), "")</f>
        <v>3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144</v>
      </c>
      <c r="K15" s="30">
        <f ca="1">IFERROR(INDEX(REPORT_DATA_BY_ZONE_MONTH!$A:$AG,$F15,MATCH(K$2,REPORT_DATA_BY_ZONE_MONTH!$A$1:$AG$1,0)), "")</f>
        <v>0</v>
      </c>
      <c r="L15" s="30">
        <f t="shared" ca="1" si="4"/>
        <v>72</v>
      </c>
      <c r="M15" s="30">
        <f ca="1">IFERROR(INDEX(REPORT_DATA_BY_ZONE_MONTH!$A:$AG,$F15,MATCH(M$2,REPORT_DATA_BY_ZONE_MONTH!$A$1:$AG$1,0)), "")</f>
        <v>0</v>
      </c>
      <c r="N15" s="30">
        <f t="shared" ca="1" si="5"/>
        <v>120</v>
      </c>
      <c r="O15" s="30">
        <f ca="1">IFERROR(INDEX(REPORT_DATA_BY_ZONE_MONTH!$A:$AG,$F15,MATCH(O$2,REPORT_DATA_BY_ZONE_MONTH!$A$1:$AG$1,0)), "")</f>
        <v>0</v>
      </c>
      <c r="P15" s="30">
        <f t="shared" ca="1" si="6"/>
        <v>24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2015:4:0:0:HUALIAN</v>
      </c>
      <c r="F16" s="37">
        <f ca="1">MATCH($E16,REPORT_DATA_BY_ZONE_MONTH!$A:$A, 0)</f>
        <v>155</v>
      </c>
      <c r="G16" s="30">
        <f ca="1">IFERROR(INDEX(REPORT_DATA_BY_ZONE_MONTH!$A:$AG,$F16,MATCH(G$2,REPORT_DATA_BY_ZONE_MONTH!$A$1:$AG$1,0)), "")</f>
        <v>1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144</v>
      </c>
      <c r="K16" s="30">
        <f ca="1">IFERROR(INDEX(REPORT_DATA_BY_ZONE_MONTH!$A:$AG,$F16,MATCH(K$2,REPORT_DATA_BY_ZONE_MONTH!$A$1:$AG$1,0)), "")</f>
        <v>0</v>
      </c>
      <c r="L16" s="30">
        <f t="shared" ca="1" si="4"/>
        <v>72</v>
      </c>
      <c r="M16" s="30">
        <f ca="1">IFERROR(INDEX(REPORT_DATA_BY_ZONE_MONTH!$A:$AG,$F16,MATCH(M$2,REPORT_DATA_BY_ZONE_MONTH!$A$1:$AG$1,0)), "")</f>
        <v>0</v>
      </c>
      <c r="N16" s="30">
        <f t="shared" ca="1" si="5"/>
        <v>120</v>
      </c>
      <c r="O16" s="30">
        <f ca="1">IFERROR(INDEX(REPORT_DATA_BY_ZONE_MONTH!$A:$AG,$F16,MATCH(O$2,REPORT_DATA_BY_ZONE_MONTH!$A$1:$AG$1,0)), "")</f>
        <v>0</v>
      </c>
      <c r="P16" s="30">
        <f t="shared" ca="1" si="6"/>
        <v>24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2015:5:0:0:HUALIAN</v>
      </c>
      <c r="F17" s="37">
        <f ca="1">MATCH($E17,REPORT_DATA_BY_ZONE_MONTH!$A:$A, 0)</f>
        <v>165</v>
      </c>
      <c r="G17" s="30">
        <f ca="1">IFERROR(INDEX(REPORT_DATA_BY_ZONE_MONTH!$A:$AG,$F17,MATCH(G$2,REPORT_DATA_BY_ZONE_MONTH!$A$1:$AG$1,0)), "")</f>
        <v>5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144</v>
      </c>
      <c r="K17" s="30">
        <f ca="1">IFERROR(INDEX(REPORT_DATA_BY_ZONE_MONTH!$A:$AG,$F17,MATCH(K$2,REPORT_DATA_BY_ZONE_MONTH!$A$1:$AG$1,0)), "")</f>
        <v>0</v>
      </c>
      <c r="L17" s="30">
        <f t="shared" ca="1" si="4"/>
        <v>72</v>
      </c>
      <c r="M17" s="30">
        <f ca="1">IFERROR(INDEX(REPORT_DATA_BY_ZONE_MONTH!$A:$AG,$F17,MATCH(M$2,REPORT_DATA_BY_ZONE_MONTH!$A$1:$AG$1,0)), "")</f>
        <v>0</v>
      </c>
      <c r="N17" s="30">
        <f t="shared" ca="1" si="5"/>
        <v>120</v>
      </c>
      <c r="O17" s="30">
        <f ca="1">IFERROR(INDEX(REPORT_DATA_BY_ZONE_MONTH!$A:$AG,$F17,MATCH(O$2,REPORT_DATA_BY_ZONE_MONTH!$A$1:$AG$1,0)), "")</f>
        <v>0</v>
      </c>
      <c r="P17" s="30">
        <f t="shared" ca="1" si="6"/>
        <v>24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2015:6:0:0:HUALIAN</v>
      </c>
      <c r="F18" s="37">
        <f ca="1">MATCH($E18,REPORT_DATA_BY_ZONE_MONTH!$A:$A, 0)</f>
        <v>175</v>
      </c>
      <c r="G18" s="30">
        <f ca="1">IFERROR(INDEX(REPORT_DATA_BY_ZONE_MONTH!$A:$AG,$F18,MATCH(G$2,REPORT_DATA_BY_ZONE_MONTH!$A$1:$AG$1,0)), "")</f>
        <v>3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144</v>
      </c>
      <c r="K18" s="30">
        <f ca="1">IFERROR(INDEX(REPORT_DATA_BY_ZONE_MONTH!$A:$AG,$F18,MATCH(K$2,REPORT_DATA_BY_ZONE_MONTH!$A$1:$AG$1,0)), "")</f>
        <v>0</v>
      </c>
      <c r="L18" s="30">
        <f t="shared" ca="1" si="4"/>
        <v>72</v>
      </c>
      <c r="M18" s="30">
        <f ca="1">IFERROR(INDEX(REPORT_DATA_BY_ZONE_MONTH!$A:$AG,$F18,MATCH(M$2,REPORT_DATA_BY_ZONE_MONTH!$A$1:$AG$1,0)), "")</f>
        <v>0</v>
      </c>
      <c r="N18" s="30">
        <f t="shared" ca="1" si="5"/>
        <v>120</v>
      </c>
      <c r="O18" s="30">
        <f ca="1">IFERROR(INDEX(REPORT_DATA_BY_ZONE_MONTH!$A:$AG,$F18,MATCH(O$2,REPORT_DATA_BY_ZONE_MONTH!$A$1:$AG$1,0)), "")</f>
        <v>0</v>
      </c>
      <c r="P18" s="30">
        <f t="shared" ca="1" si="6"/>
        <v>24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2015:7:0:0:HUALIAN</v>
      </c>
      <c r="F19" s="37">
        <f ca="1">MATCH($E19,REPORT_DATA_BY_ZONE_MONTH!$A:$A, 0)</f>
        <v>185</v>
      </c>
      <c r="G19" s="30">
        <f ca="1">IFERROR(INDEX(REPORT_DATA_BY_ZONE_MONTH!$A:$AG,$F19,MATCH(G$2,REPORT_DATA_BY_ZONE_MONTH!$A$1:$AG$1,0)), "")</f>
        <v>5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144</v>
      </c>
      <c r="K19" s="30">
        <f ca="1">IFERROR(INDEX(REPORT_DATA_BY_ZONE_MONTH!$A:$AG,$F19,MATCH(K$2,REPORT_DATA_BY_ZONE_MONTH!$A$1:$AG$1,0)), "")</f>
        <v>0</v>
      </c>
      <c r="L19" s="30">
        <f t="shared" ca="1" si="4"/>
        <v>72</v>
      </c>
      <c r="M19" s="30">
        <f ca="1">IFERROR(INDEX(REPORT_DATA_BY_ZONE_MONTH!$A:$AG,$F19,MATCH(M$2,REPORT_DATA_BY_ZONE_MONTH!$A$1:$AG$1,0)), "")</f>
        <v>0</v>
      </c>
      <c r="N19" s="30">
        <f t="shared" ca="1" si="5"/>
        <v>120</v>
      </c>
      <c r="O19" s="30">
        <f ca="1">IFERROR(INDEX(REPORT_DATA_BY_ZONE_MONTH!$A:$AG,$F19,MATCH(O$2,REPORT_DATA_BY_ZONE_MONTH!$A$1:$AG$1,0)), "")</f>
        <v>0</v>
      </c>
      <c r="P19" s="30">
        <f t="shared" ca="1" si="6"/>
        <v>24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2015:8:0:0:HUALIAN</v>
      </c>
      <c r="F20" s="37">
        <f ca="1">MATCH($E20,REPORT_DATA_BY_ZONE_MONTH!$A:$A, 0)</f>
        <v>195</v>
      </c>
      <c r="G20" s="30">
        <f ca="1">IFERROR(INDEX(REPORT_DATA_BY_ZONE_MONTH!$A:$AG,$F20,MATCH(G$2,REPORT_DATA_BY_ZONE_MONTH!$A$1:$AG$1,0)), "")</f>
        <v>1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144</v>
      </c>
      <c r="K20" s="30">
        <f ca="1">IFERROR(INDEX(REPORT_DATA_BY_ZONE_MONTH!$A:$AG,$F20,MATCH(K$2,REPORT_DATA_BY_ZONE_MONTH!$A$1:$AG$1,0)), "")</f>
        <v>0</v>
      </c>
      <c r="L20" s="30">
        <f t="shared" ca="1" si="4"/>
        <v>72</v>
      </c>
      <c r="M20" s="30">
        <f ca="1">IFERROR(INDEX(REPORT_DATA_BY_ZONE_MONTH!$A:$AG,$F20,MATCH(M$2,REPORT_DATA_BY_ZONE_MONTH!$A$1:$AG$1,0)), "")</f>
        <v>0</v>
      </c>
      <c r="N20" s="30">
        <f t="shared" ca="1" si="5"/>
        <v>120</v>
      </c>
      <c r="O20" s="30">
        <f ca="1">IFERROR(INDEX(REPORT_DATA_BY_ZONE_MONTH!$A:$AG,$F20,MATCH(O$2,REPORT_DATA_BY_ZONE_MONTH!$A$1:$AG$1,0)), "")</f>
        <v>0</v>
      </c>
      <c r="P20" s="30">
        <f t="shared" ca="1" si="6"/>
        <v>24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2015:9:0:0:HUALIAN</v>
      </c>
      <c r="F21" s="37">
        <f ca="1">MATCH($E21,REPORT_DATA_BY_ZONE_MONTH!$A:$A, 0)</f>
        <v>205</v>
      </c>
      <c r="G21" s="30">
        <f ca="1">IFERROR(INDEX(REPORT_DATA_BY_ZONE_MONTH!$A:$AG,$F21,MATCH(G$2,REPORT_DATA_BY_ZONE_MONTH!$A$1:$AG$1,0)), "")</f>
        <v>2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144</v>
      </c>
      <c r="K21" s="30">
        <f ca="1">IFERROR(INDEX(REPORT_DATA_BY_ZONE_MONTH!$A:$AG,$F21,MATCH(K$2,REPORT_DATA_BY_ZONE_MONTH!$A$1:$AG$1,0)), "")</f>
        <v>0</v>
      </c>
      <c r="L21" s="30">
        <f t="shared" ca="1" si="4"/>
        <v>72</v>
      </c>
      <c r="M21" s="30">
        <f ca="1">IFERROR(INDEX(REPORT_DATA_BY_ZONE_MONTH!$A:$AG,$F21,MATCH(M$2,REPORT_DATA_BY_ZONE_MONTH!$A$1:$AG$1,0)), "")</f>
        <v>0</v>
      </c>
      <c r="N21" s="30">
        <f t="shared" ca="1" si="5"/>
        <v>120</v>
      </c>
      <c r="O21" s="30">
        <f ca="1">IFERROR(INDEX(REPORT_DATA_BY_ZONE_MONTH!$A:$AG,$F21,MATCH(O$2,REPORT_DATA_BY_ZONE_MONTH!$A$1:$AG$1,0)), "")</f>
        <v>0</v>
      </c>
      <c r="P21" s="30">
        <f t="shared" ca="1" si="6"/>
        <v>24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2015:10:0:0:HUALIAN</v>
      </c>
      <c r="F22" s="37">
        <f ca="1">MATCH($E22,REPORT_DATA_BY_ZONE_MONTH!$A:$A, 0)</f>
        <v>95</v>
      </c>
      <c r="G22" s="30">
        <f ca="1">IFERROR(INDEX(REPORT_DATA_BY_ZONE_MONTH!$A:$AG,$F22,MATCH(G$2,REPORT_DATA_BY_ZONE_MONTH!$A$1:$AG$1,0)), "")</f>
        <v>4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144</v>
      </c>
      <c r="K22" s="30">
        <f ca="1">IFERROR(INDEX(REPORT_DATA_BY_ZONE_MONTH!$A:$AG,$F22,MATCH(K$2,REPORT_DATA_BY_ZONE_MONTH!$A$1:$AG$1,0)), "")</f>
        <v>0</v>
      </c>
      <c r="L22" s="30">
        <f t="shared" ca="1" si="4"/>
        <v>72</v>
      </c>
      <c r="M22" s="30">
        <f ca="1">IFERROR(INDEX(REPORT_DATA_BY_ZONE_MONTH!$A:$AG,$F22,MATCH(M$2,REPORT_DATA_BY_ZONE_MONTH!$A$1:$AG$1,0)), "")</f>
        <v>0</v>
      </c>
      <c r="N22" s="30">
        <f t="shared" ca="1" si="5"/>
        <v>120</v>
      </c>
      <c r="O22" s="30">
        <f ca="1">IFERROR(INDEX(REPORT_DATA_BY_ZONE_MONTH!$A:$AG,$F22,MATCH(O$2,REPORT_DATA_BY_ZONE_MONTH!$A$1:$AG$1,0)), "")</f>
        <v>0</v>
      </c>
      <c r="P22" s="30">
        <f t="shared" ca="1" si="6"/>
        <v>24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2015:11:0:0:HUALIAN</v>
      </c>
      <c r="F23" s="37">
        <f ca="1">MATCH($E23,REPORT_DATA_BY_ZONE_MONTH!$A:$A, 0)</f>
        <v>105</v>
      </c>
      <c r="G23" s="30">
        <f ca="1">IFERROR(INDEX(REPORT_DATA_BY_ZONE_MONTH!$A:$AG,$F23,MATCH(G$2,REPORT_DATA_BY_ZONE_MONTH!$A$1:$AG$1,0)), "")</f>
        <v>4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144</v>
      </c>
      <c r="K23" s="30">
        <f ca="1">IFERROR(INDEX(REPORT_DATA_BY_ZONE_MONTH!$A:$AG,$F23,MATCH(K$2,REPORT_DATA_BY_ZONE_MONTH!$A$1:$AG$1,0)), "")</f>
        <v>0</v>
      </c>
      <c r="L23" s="30">
        <f t="shared" ca="1" si="4"/>
        <v>72</v>
      </c>
      <c r="M23" s="30">
        <f ca="1">IFERROR(INDEX(REPORT_DATA_BY_ZONE_MONTH!$A:$AG,$F23,MATCH(M$2,REPORT_DATA_BY_ZONE_MONTH!$A$1:$AG$1,0)), "")</f>
        <v>0</v>
      </c>
      <c r="N23" s="30">
        <f t="shared" ca="1" si="5"/>
        <v>120</v>
      </c>
      <c r="O23" s="30">
        <f ca="1">IFERROR(INDEX(REPORT_DATA_BY_ZONE_MONTH!$A:$AG,$F23,MATCH(O$2,REPORT_DATA_BY_ZONE_MONTH!$A$1:$AG$1,0)), "")</f>
        <v>0</v>
      </c>
      <c r="P23" s="30">
        <f t="shared" ca="1" si="6"/>
        <v>24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2015:12:0:0:HUALIAN</v>
      </c>
      <c r="F24" s="37">
        <f ca="1">MATCH($E24,REPORT_DATA_BY_ZONE_MONTH!$A:$A, 0)</f>
        <v>115</v>
      </c>
      <c r="G24" s="30">
        <f ca="1">IFERROR(INDEX(REPORT_DATA_BY_ZONE_MONTH!$A:$AG,$F24,MATCH(G$2,REPORT_DATA_BY_ZONE_MONTH!$A$1:$AG$1,0)), "")</f>
        <v>1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144</v>
      </c>
      <c r="K24" s="30">
        <f ca="1">IFERROR(INDEX(REPORT_DATA_BY_ZONE_MONTH!$A:$AG,$F24,MATCH(K$2,REPORT_DATA_BY_ZONE_MONTH!$A$1:$AG$1,0)), "")</f>
        <v>0</v>
      </c>
      <c r="L24" s="30">
        <f t="shared" ca="1" si="4"/>
        <v>72</v>
      </c>
      <c r="M24" s="30">
        <f ca="1">IFERROR(INDEX(REPORT_DATA_BY_ZONE_MONTH!$A:$AG,$F24,MATCH(M$2,REPORT_DATA_BY_ZONE_MONTH!$A$1:$AG$1,0)), "")</f>
        <v>0</v>
      </c>
      <c r="N24" s="30">
        <f t="shared" ca="1" si="5"/>
        <v>120</v>
      </c>
      <c r="O24" s="30">
        <f ca="1">IFERROR(INDEX(REPORT_DATA_BY_ZONE_MONTH!$A:$AG,$F24,MATCH(O$2,REPORT_DATA_BY_ZONE_MONTH!$A$1:$AG$1,0)), "")</f>
        <v>0</v>
      </c>
      <c r="P24" s="30">
        <f t="shared" ca="1" si="6"/>
        <v>24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2016:1:0:0:HUALIAN</v>
      </c>
      <c r="F25" s="37">
        <f ca="1">MATCH($E25,REPORT_DATA_BY_ZONE_MONTH!$A:$A, 0)</f>
        <v>215</v>
      </c>
      <c r="G25" s="30">
        <f ca="1">IFERROR(INDEX(REPORT_DATA_BY_ZONE_MONTH!$A:$AG,$F25,MATCH(G$2,REPORT_DATA_BY_ZONE_MONTH!$A$1:$AG$1,0)), "")</f>
        <v>1</v>
      </c>
      <c r="H25" s="30">
        <f t="shared" si="2"/>
        <v>8</v>
      </c>
      <c r="I25" s="30">
        <f ca="1">IFERROR(INDEX(REPORT_DATA_BY_ZONE_MONTH!$A:$AG,$F25,MATCH(I$2,REPORT_DATA_BY_ZONE_MONTH!$A$1:$AG$1,0)), "")</f>
        <v>100</v>
      </c>
      <c r="J25" s="30">
        <f t="shared" ca="1" si="3"/>
        <v>144</v>
      </c>
      <c r="K25" s="30">
        <f ca="1">IFERROR(INDEX(REPORT_DATA_BY_ZONE_MONTH!$A:$AG,$F25,MATCH(K$2,REPORT_DATA_BY_ZONE_MONTH!$A$1:$AG$1,0)), "")</f>
        <v>18</v>
      </c>
      <c r="L25" s="30">
        <f t="shared" ca="1" si="4"/>
        <v>72</v>
      </c>
      <c r="M25" s="30">
        <f ca="1">IFERROR(INDEX(REPORT_DATA_BY_ZONE_MONTH!$A:$AG,$F25,MATCH(M$2,REPORT_DATA_BY_ZONE_MONTH!$A$1:$AG$1,0)), "")</f>
        <v>79</v>
      </c>
      <c r="N25" s="30">
        <f t="shared" ca="1" si="5"/>
        <v>120</v>
      </c>
      <c r="O25" s="30">
        <f ca="1">IFERROR(INDEX(REPORT_DATA_BY_ZONE_MONTH!$A:$AG,$F25,MATCH(O$2,REPORT_DATA_BY_ZONE_MONTH!$A$1:$AG$1,0)), "")</f>
        <v>0</v>
      </c>
      <c r="P25" s="30">
        <f t="shared" ca="1" si="6"/>
        <v>24</v>
      </c>
      <c r="Q25" s="37">
        <f ca="1">MATCH($E25,BAPTISM_SOURCE_ZONE_MONTH!$A:$A, 0)</f>
        <v>4</v>
      </c>
      <c r="R25" s="11">
        <f ca="1">IFERROR(INDEX(BAPTISM_SOURCE_ZONE_MONTH!$A:$Z,$Q25,MATCH(R$2,BAPTISM_SOURCE_ZONE_MONTH!$A$1:$Z$1,0)),"")</f>
        <v>8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1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2016:2:0:0:HUALIAN</v>
      </c>
      <c r="F26" s="37">
        <f ca="1">MATCH($E26,REPORT_DATA_BY_ZONE_MONTH!$A:$A, 0)</f>
        <v>226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71</v>
      </c>
      <c r="J26" s="30">
        <f t="shared" ca="1" si="3"/>
        <v>144</v>
      </c>
      <c r="K26" s="30">
        <f ca="1">IFERROR(INDEX(REPORT_DATA_BY_ZONE_MONTH!$A:$AG,$F26,MATCH(K$2,REPORT_DATA_BY_ZONE_MONTH!$A$1:$AG$1,0)), "")</f>
        <v>22</v>
      </c>
      <c r="L26" s="30">
        <f t="shared" ca="1" si="4"/>
        <v>72</v>
      </c>
      <c r="M26" s="30">
        <f ca="1">IFERROR(INDEX(REPORT_DATA_BY_ZONE_MONTH!$A:$AG,$F26,MATCH(M$2,REPORT_DATA_BY_ZONE_MONTH!$A$1:$AG$1,0)), "")</f>
        <v>50</v>
      </c>
      <c r="N26" s="30">
        <f t="shared" ca="1" si="5"/>
        <v>120</v>
      </c>
      <c r="O26" s="30">
        <f ca="1">IFERROR(INDEX(REPORT_DATA_BY_ZONE_MONTH!$A:$AG,$F26,MATCH(O$2,REPORT_DATA_BY_ZONE_MONTH!$A$1:$AG$1,0)), "")</f>
        <v>5</v>
      </c>
      <c r="P26" s="30">
        <f t="shared" ca="1" si="6"/>
        <v>24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1469</v>
      </c>
      <c r="C27" s="37"/>
      <c r="D27" s="37"/>
      <c r="G27" s="8">
        <f ca="1">SUMIF($C3:$C26,YEAR,G3:G26)</f>
        <v>1</v>
      </c>
      <c r="H27" s="37"/>
      <c r="R27" s="8">
        <f ca="1">SUM(R3:R26)</f>
        <v>8</v>
      </c>
      <c r="S27" s="8">
        <f t="shared" ref="S27:W27" ca="1" si="8">SUM(S3:S26)</f>
        <v>0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1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6</v>
      </c>
    </row>
    <row r="31" spans="1:23">
      <c r="A31" s="8" t="s">
        <v>633</v>
      </c>
      <c r="B31" s="8">
        <f ca="1">SUM(R27:T27)</f>
        <v>8</v>
      </c>
    </row>
    <row r="32" spans="1:23">
      <c r="A32" s="8" t="s">
        <v>634</v>
      </c>
      <c r="B32" s="8">
        <f ca="1">SUM(U27:W27)</f>
        <v>1</v>
      </c>
    </row>
    <row r="33" spans="1:4" ht="180">
      <c r="A33" s="8" t="s">
        <v>636</v>
      </c>
      <c r="B33" s="39" t="str">
        <f>CONCATENATE("Member Referral Goal 成員回條目標:     50%+ 
Member Referral Actual 成員回條實際:  ",$D$22)</f>
        <v>Member Referral Goal 成員回條目標:     50%+ 
Member Referral Actual 成員回條實際:  10</v>
      </c>
      <c r="C33" s="40">
        <f ca="1">IFERROR(B32/SUM(B31:B32),"0")</f>
        <v>0.1111111111111111</v>
      </c>
      <c r="D33" s="8" t="str">
        <f ca="1">TEXT(C33,"00%")</f>
        <v>11%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1</v>
      </c>
      <c r="C34" s="8">
        <f>TAOYUAN!$D$2</f>
        <v>100</v>
      </c>
      <c r="D34" s="8">
        <f ca="1">$G$27</f>
        <v>1</v>
      </c>
    </row>
    <row r="35" spans="1:4" ht="23.25">
      <c r="A35" s="8" t="s">
        <v>1420</v>
      </c>
      <c r="B35" s="64" t="str">
        <f ca="1">INDIRECT(CONCATENATE($B$27, "$B$1"))</f>
        <v>Hualian Zone</v>
      </c>
    </row>
    <row r="36" spans="1:4">
      <c r="B36" s="62" t="str">
        <f ca="1">INDIRECT(CONCATENATE($B$27, "$B$2"))</f>
        <v>花蓮地帶</v>
      </c>
    </row>
    <row r="37" spans="1:4">
      <c r="B37" s="62" t="str">
        <f ca="1">INDIRECT(CONCATENATE($B$27, "$B$6"))</f>
        <v>Hualien Stake</v>
      </c>
    </row>
    <row r="38" spans="1:4">
      <c r="B38" s="62" t="str">
        <f ca="1">INDIRECT(CONCATENATE($B$27, "$B$7"))</f>
        <v>花蓮支聯會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G22" sqref="G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1426</v>
      </c>
      <c r="C2" s="35" t="s">
        <v>1400</v>
      </c>
      <c r="D2" s="74">
        <v>60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$L$29</f>
        <v>1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784</v>
      </c>
      <c r="B10" s="27" t="s">
        <v>785</v>
      </c>
      <c r="C10" s="4" t="s">
        <v>1443</v>
      </c>
      <c r="D10" s="4" t="s">
        <v>798</v>
      </c>
      <c r="E10" s="4" t="str">
        <f>CONCATENATE(YEAR,":",MONTH,":",WEEK,":",DAY,":",$A10)</f>
        <v>2016:2:2:7:TAIDONG_2_E</v>
      </c>
      <c r="F10" s="4">
        <f>MATCH($E10,REPORT_DATA_BY_COMP!$A:$A,0)</f>
        <v>436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786</v>
      </c>
      <c r="B11" s="27" t="s">
        <v>787</v>
      </c>
      <c r="C11" s="4" t="s">
        <v>799</v>
      </c>
      <c r="D11" s="4" t="s">
        <v>800</v>
      </c>
      <c r="E11" s="4" t="str">
        <f>CONCATENATE(YEAR,":",MONTH,":",WEEK,":",DAY,":",$A11)</f>
        <v>2016:2:2:7:TAIDONG_2_S</v>
      </c>
      <c r="F11" s="4">
        <f>MATCH($E11,REPORT_DATA_BY_COMP!$A:$A,0)</f>
        <v>437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1419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788</v>
      </c>
      <c r="B14" s="27" t="s">
        <v>789</v>
      </c>
      <c r="C14" s="4" t="s">
        <v>801</v>
      </c>
      <c r="D14" s="4" t="s">
        <v>802</v>
      </c>
      <c r="E14" s="4" t="str">
        <f>CONCATENATE(YEAR,":",MONTH,":",WEEK,":",DAY,":",$A14)</f>
        <v>2016:2:2:7:TAIDONG_1_E</v>
      </c>
      <c r="F14" s="4">
        <f>MATCH($E14,REPORT_DATA_BY_COMP!$A:$A,0)</f>
        <v>434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790</v>
      </c>
      <c r="B15" s="27" t="s">
        <v>791</v>
      </c>
      <c r="C15" s="4" t="s">
        <v>803</v>
      </c>
      <c r="D15" s="4" t="s">
        <v>804</v>
      </c>
      <c r="E15" s="4" t="str">
        <f>CONCATENATE(YEAR,":",MONTH,":",WEEK,":",DAY,":",$A15)</f>
        <v>2016:2:2:7:TAIDONG_3_E</v>
      </c>
      <c r="F15" s="4">
        <f>MATCH($E15,REPORT_DATA_BY_COMP!$A:$A,0)</f>
        <v>438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792</v>
      </c>
      <c r="B16" s="27" t="s">
        <v>793</v>
      </c>
      <c r="C16" s="4" t="s">
        <v>805</v>
      </c>
      <c r="D16" s="4" t="s">
        <v>806</v>
      </c>
      <c r="E16" s="4" t="str">
        <f>CONCATENATE(YEAR,":",MONTH,":",WEEK,":",DAY,":",$A16)</f>
        <v>2016:2:2:7:TAIDONG_1_S</v>
      </c>
      <c r="F16" s="4">
        <f>MATCH($E16,REPORT_DATA_BY_COMP!$A:$A,0)</f>
        <v>435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1419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794</v>
      </c>
      <c r="B19" s="27" t="s">
        <v>795</v>
      </c>
      <c r="C19" s="4" t="s">
        <v>807</v>
      </c>
      <c r="D19" s="4" t="s">
        <v>808</v>
      </c>
      <c r="E19" s="4" t="str">
        <f>CONCATENATE(YEAR,":",MONTH,":",WEEK,":",DAY,":",$A19)</f>
        <v>2016:2:2:7:YULI_E</v>
      </c>
      <c r="F19" s="4">
        <f>MATCH($E19,REPORT_DATA_BY_COMP!$A:$A,0)</f>
        <v>474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796</v>
      </c>
      <c r="B20" s="27" t="s">
        <v>797</v>
      </c>
      <c r="C20" s="4" t="s">
        <v>809</v>
      </c>
      <c r="D20" s="4" t="s">
        <v>810</v>
      </c>
      <c r="E20" s="4" t="str">
        <f>CONCATENATE(YEAR,":",MONTH,":",WEEK,":",DAY,":",$A20)</f>
        <v>2016:2:2:7:YULI_S</v>
      </c>
      <c r="F20" s="4">
        <f>MATCH($E20,REPORT_DATA_BY_COMP!$A:$A,0)</f>
        <v>475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1419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1417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1388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1387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1389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1390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1391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1419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0:N11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0:O11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0:P11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0:S11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0:T11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0:U11">
    <cfRule type="cellIs" dxfId="563" priority="68" operator="greaterThan">
      <formula>1.5</formula>
    </cfRule>
  </conditionalFormatting>
  <conditionalFormatting sqref="L10:V11">
    <cfRule type="expression" dxfId="562" priority="65">
      <formula>L10=""</formula>
    </cfRule>
  </conditionalFormatting>
  <conditionalFormatting sqref="S10:S11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14:M15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4:N15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4:O15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4:P15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4:S15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4:T15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4:U15">
    <cfRule type="cellIs" dxfId="547" priority="36" operator="greaterThan">
      <formula>1.5</formula>
    </cfRule>
  </conditionalFormatting>
  <conditionalFormatting sqref="L14:V15">
    <cfRule type="expression" dxfId="546" priority="33">
      <formula>L14=""</formula>
    </cfRule>
  </conditionalFormatting>
  <conditionalFormatting sqref="S14:S15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6:M16">
    <cfRule type="cellIs" dxfId="543" priority="31" operator="lessThan">
      <formula>0.5</formula>
    </cfRule>
    <cfRule type="cellIs" dxfId="542" priority="32" operator="greaterThan">
      <formula>0.5</formula>
    </cfRule>
  </conditionalFormatting>
  <conditionalFormatting sqref="N16">
    <cfRule type="cellIs" dxfId="541" priority="29" operator="lessThan">
      <formula>4.5</formula>
    </cfRule>
    <cfRule type="cellIs" dxfId="540" priority="30" operator="greaterThan">
      <formula>5.5</formula>
    </cfRule>
  </conditionalFormatting>
  <conditionalFormatting sqref="O16">
    <cfRule type="cellIs" dxfId="539" priority="27" operator="lessThan">
      <formula>1.5</formula>
    </cfRule>
    <cfRule type="cellIs" dxfId="538" priority="28" operator="greaterThan">
      <formula>2.5</formula>
    </cfRule>
  </conditionalFormatting>
  <conditionalFormatting sqref="P16">
    <cfRule type="cellIs" dxfId="537" priority="25" operator="lessThan">
      <formula>4.5</formula>
    </cfRule>
    <cfRule type="cellIs" dxfId="536" priority="26" operator="greaterThan">
      <formula>7.5</formula>
    </cfRule>
  </conditionalFormatting>
  <conditionalFormatting sqref="R16:S16">
    <cfRule type="cellIs" dxfId="535" priority="23" operator="lessThan">
      <formula>2.5</formula>
    </cfRule>
    <cfRule type="cellIs" dxfId="534" priority="24" operator="greaterThan">
      <formula>4.5</formula>
    </cfRule>
  </conditionalFormatting>
  <conditionalFormatting sqref="T16">
    <cfRule type="cellIs" dxfId="533" priority="21" operator="lessThan">
      <formula>2.5</formula>
    </cfRule>
    <cfRule type="cellIs" dxfId="532" priority="22" operator="greaterThan">
      <formula>4.5</formula>
    </cfRule>
  </conditionalFormatting>
  <conditionalFormatting sqref="U16">
    <cfRule type="cellIs" dxfId="531" priority="20" operator="greaterThan">
      <formula>1.5</formula>
    </cfRule>
  </conditionalFormatting>
  <conditionalFormatting sqref="L16:V16">
    <cfRule type="expression" dxfId="530" priority="17">
      <formula>L16=""</formula>
    </cfRule>
  </conditionalFormatting>
  <conditionalFormatting sqref="S16">
    <cfRule type="cellIs" dxfId="529" priority="18" operator="greaterThan">
      <formula>0.5</formula>
    </cfRule>
    <cfRule type="cellIs" dxfId="528" priority="19" operator="lessThan">
      <formula>0.5</formula>
    </cfRule>
  </conditionalFormatting>
  <conditionalFormatting sqref="L19:M20">
    <cfRule type="cellIs" dxfId="527" priority="15" operator="lessThan">
      <formula>0.5</formula>
    </cfRule>
    <cfRule type="cellIs" dxfId="526" priority="16" operator="greaterThan">
      <formula>0.5</formula>
    </cfRule>
  </conditionalFormatting>
  <conditionalFormatting sqref="N19:N20">
    <cfRule type="cellIs" dxfId="525" priority="13" operator="lessThan">
      <formula>4.5</formula>
    </cfRule>
    <cfRule type="cellIs" dxfId="524" priority="14" operator="greaterThan">
      <formula>5.5</formula>
    </cfRule>
  </conditionalFormatting>
  <conditionalFormatting sqref="O19:O20">
    <cfRule type="cellIs" dxfId="523" priority="11" operator="lessThan">
      <formula>1.5</formula>
    </cfRule>
    <cfRule type="cellIs" dxfId="522" priority="12" operator="greaterThan">
      <formula>2.5</formula>
    </cfRule>
  </conditionalFormatting>
  <conditionalFormatting sqref="P19:P20">
    <cfRule type="cellIs" dxfId="521" priority="9" operator="lessThan">
      <formula>4.5</formula>
    </cfRule>
    <cfRule type="cellIs" dxfId="520" priority="10" operator="greaterThan">
      <formula>7.5</formula>
    </cfRule>
  </conditionalFormatting>
  <conditionalFormatting sqref="R19:S20">
    <cfRule type="cellIs" dxfId="519" priority="7" operator="lessThan">
      <formula>2.5</formula>
    </cfRule>
    <cfRule type="cellIs" dxfId="518" priority="8" operator="greaterThan">
      <formula>4.5</formula>
    </cfRule>
  </conditionalFormatting>
  <conditionalFormatting sqref="T19:T20">
    <cfRule type="cellIs" dxfId="517" priority="5" operator="lessThan">
      <formula>2.5</formula>
    </cfRule>
    <cfRule type="cellIs" dxfId="516" priority="6" operator="greaterThan">
      <formula>4.5</formula>
    </cfRule>
  </conditionalFormatting>
  <conditionalFormatting sqref="U19:U20">
    <cfRule type="cellIs" dxfId="515" priority="4" operator="greaterThan">
      <formula>1.5</formula>
    </cfRule>
  </conditionalFormatting>
  <conditionalFormatting sqref="L19:V20">
    <cfRule type="expression" dxfId="514" priority="1">
      <formula>L19=""</formula>
    </cfRule>
  </conditionalFormatting>
  <conditionalFormatting sqref="S19:S20">
    <cfRule type="cellIs" dxfId="513" priority="2" operator="greaterThan">
      <formula>0.5</formula>
    </cfRule>
    <cfRule type="cellIs" dxfId="5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92</v>
      </c>
      <c r="B2" s="3" t="s">
        <v>93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94</v>
      </c>
      <c r="B3" s="3" t="s">
        <v>95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96</v>
      </c>
      <c r="B4" s="3" t="s">
        <v>97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98</v>
      </c>
      <c r="B5" s="3" t="s">
        <v>99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100</v>
      </c>
      <c r="B6" s="3" t="s">
        <v>101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102</v>
      </c>
      <c r="B7" s="3" t="s">
        <v>103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104</v>
      </c>
      <c r="B8" s="3" t="s">
        <v>105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106</v>
      </c>
      <c r="B9" s="3" t="s">
        <v>107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1028</v>
      </c>
      <c r="B10" s="3" t="s">
        <v>109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110</v>
      </c>
      <c r="B11" s="3" t="s">
        <v>111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112</v>
      </c>
      <c r="B12" s="3" t="s">
        <v>113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114</v>
      </c>
      <c r="B13" s="3" t="s">
        <v>115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116</v>
      </c>
      <c r="B14" s="3" t="s">
        <v>117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118</v>
      </c>
      <c r="B15" s="3" t="s">
        <v>119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120</v>
      </c>
      <c r="B16" s="3" t="s">
        <v>121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122</v>
      </c>
      <c r="B17" s="3" t="s">
        <v>123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124</v>
      </c>
      <c r="B18" s="3" t="s">
        <v>125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126</v>
      </c>
      <c r="B19" s="3" t="s">
        <v>127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128</v>
      </c>
      <c r="B20" s="3" t="s">
        <v>129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130</v>
      </c>
      <c r="B21" s="3" t="s">
        <v>131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132</v>
      </c>
      <c r="B22" s="3" t="s">
        <v>133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134</v>
      </c>
      <c r="B23" s="3" t="s">
        <v>135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136</v>
      </c>
      <c r="B24" s="3" t="s">
        <v>137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138</v>
      </c>
      <c r="B25" s="3" t="s">
        <v>139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140</v>
      </c>
      <c r="B26" s="3" t="s">
        <v>141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142</v>
      </c>
      <c r="B27" s="3" t="s">
        <v>143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144</v>
      </c>
      <c r="B28" s="3" t="s">
        <v>145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146</v>
      </c>
      <c r="B29" s="3" t="s">
        <v>147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148</v>
      </c>
      <c r="B30" s="3" t="s">
        <v>149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150</v>
      </c>
      <c r="B31" s="3" t="s">
        <v>151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152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153</v>
      </c>
      <c r="B33" s="3" t="s">
        <v>154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155</v>
      </c>
      <c r="B34" s="3" t="s">
        <v>156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157</v>
      </c>
      <c r="B35" s="3" t="s">
        <v>158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159</v>
      </c>
      <c r="B36" s="3" t="s">
        <v>160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161</v>
      </c>
      <c r="B37" s="3" t="s">
        <v>162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163</v>
      </c>
      <c r="B38" s="3" t="s">
        <v>164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165</v>
      </c>
      <c r="B39" s="3" t="s">
        <v>166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167</v>
      </c>
      <c r="B40" s="3" t="s">
        <v>168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169</v>
      </c>
      <c r="B41" s="3" t="s">
        <v>170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171</v>
      </c>
      <c r="B42" s="3" t="s">
        <v>172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173</v>
      </c>
      <c r="B43" s="3" t="s">
        <v>174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175</v>
      </c>
      <c r="B44" s="3" t="s">
        <v>176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177</v>
      </c>
      <c r="B45" s="3" t="s">
        <v>178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179</v>
      </c>
      <c r="B46" s="3" t="s">
        <v>180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181</v>
      </c>
      <c r="B47" s="3" t="s">
        <v>182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183</v>
      </c>
      <c r="B48" s="3" t="s">
        <v>184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185</v>
      </c>
      <c r="B49" s="3" t="s">
        <v>186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187</v>
      </c>
      <c r="B50" s="3" t="s">
        <v>188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189</v>
      </c>
      <c r="B51" s="3" t="s">
        <v>190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191</v>
      </c>
      <c r="B52" s="3" t="s">
        <v>192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193</v>
      </c>
      <c r="B53" s="3" t="s">
        <v>194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195</v>
      </c>
      <c r="B54" s="3" t="s">
        <v>196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197</v>
      </c>
      <c r="B55" s="3" t="s">
        <v>198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199</v>
      </c>
      <c r="B56" s="3" t="s">
        <v>200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201</v>
      </c>
      <c r="B57" s="3" t="s">
        <v>202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203</v>
      </c>
      <c r="B58" s="3" t="s">
        <v>204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205</v>
      </c>
      <c r="B59" s="3" t="s">
        <v>206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207</v>
      </c>
      <c r="B60" s="3" t="s">
        <v>208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209</v>
      </c>
      <c r="B61" s="3" t="s">
        <v>210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211</v>
      </c>
      <c r="B62" s="3" t="s">
        <v>212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213</v>
      </c>
      <c r="B63" s="3" t="s">
        <v>214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215</v>
      </c>
      <c r="B64" s="3" t="s">
        <v>216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217</v>
      </c>
      <c r="B65" s="3" t="s">
        <v>218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219</v>
      </c>
      <c r="B66" s="3" t="s">
        <v>220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221</v>
      </c>
      <c r="B67" s="3" t="s">
        <v>222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223</v>
      </c>
      <c r="B68" s="3" t="s">
        <v>224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225</v>
      </c>
      <c r="B69" s="3" t="s">
        <v>226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227</v>
      </c>
      <c r="B70" s="3" t="s">
        <v>228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229</v>
      </c>
      <c r="B71" s="3" t="s">
        <v>230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231</v>
      </c>
      <c r="B72" s="3" t="s">
        <v>232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233</v>
      </c>
      <c r="B73" s="3" t="s">
        <v>234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235</v>
      </c>
      <c r="B74" s="3" t="s">
        <v>236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237</v>
      </c>
      <c r="B75" s="3" t="s">
        <v>238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239</v>
      </c>
      <c r="B76" s="3" t="s">
        <v>240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241</v>
      </c>
      <c r="B77" s="3" t="s">
        <v>242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243</v>
      </c>
      <c r="B78" s="3" t="s">
        <v>244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245</v>
      </c>
      <c r="B79" s="3" t="s">
        <v>246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247</v>
      </c>
      <c r="B80" s="3" t="s">
        <v>248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249</v>
      </c>
      <c r="B81" s="3" t="s">
        <v>250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251</v>
      </c>
      <c r="B82" s="3" t="s">
        <v>252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253</v>
      </c>
      <c r="B83" s="3" t="s">
        <v>254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255</v>
      </c>
      <c r="B84" s="3" t="s">
        <v>256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1029</v>
      </c>
      <c r="B85" s="3" t="s">
        <v>263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257</v>
      </c>
      <c r="B86" s="3" t="s">
        <v>258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259</v>
      </c>
      <c r="B87" s="3" t="s">
        <v>260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261</v>
      </c>
      <c r="B88" s="3" t="s">
        <v>262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264</v>
      </c>
      <c r="B89" s="3" t="s">
        <v>265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266</v>
      </c>
      <c r="B90" s="3" t="s">
        <v>267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268</v>
      </c>
      <c r="B91" s="3" t="s">
        <v>269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270</v>
      </c>
      <c r="B92" s="3" t="s">
        <v>271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1030</v>
      </c>
      <c r="B93" s="3" t="s">
        <v>108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272</v>
      </c>
      <c r="B94" s="3" t="s">
        <v>93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273</v>
      </c>
      <c r="B95" s="3" t="s">
        <v>274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275</v>
      </c>
      <c r="B96" s="3" t="s">
        <v>95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276</v>
      </c>
      <c r="B97" s="3" t="s">
        <v>97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277</v>
      </c>
      <c r="B98" s="3" t="s">
        <v>99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278</v>
      </c>
      <c r="B99" s="3" t="s">
        <v>101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279</v>
      </c>
      <c r="B100" s="3" t="s">
        <v>103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280</v>
      </c>
      <c r="B101" s="3" t="s">
        <v>105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281</v>
      </c>
      <c r="B102" s="3" t="s">
        <v>107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1031</v>
      </c>
      <c r="B103" s="3" t="s">
        <v>109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282</v>
      </c>
      <c r="B104" s="3" t="s">
        <v>111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283</v>
      </c>
      <c r="B105" s="3" t="s">
        <v>113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284</v>
      </c>
      <c r="B106" s="3" t="s">
        <v>289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286</v>
      </c>
      <c r="B107" s="3" t="s">
        <v>115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287</v>
      </c>
      <c r="B108" s="3" t="s">
        <v>117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288</v>
      </c>
      <c r="B109" s="3" t="s">
        <v>285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290</v>
      </c>
      <c r="B110" s="3" t="s">
        <v>119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291</v>
      </c>
      <c r="B111" s="3" t="s">
        <v>121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292</v>
      </c>
      <c r="B112" s="3" t="s">
        <v>123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293</v>
      </c>
      <c r="B113" s="3" t="s">
        <v>125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294</v>
      </c>
      <c r="B114" s="3" t="s">
        <v>127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295</v>
      </c>
      <c r="B115" s="3" t="s">
        <v>129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296</v>
      </c>
      <c r="B116" s="3" t="s">
        <v>131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297</v>
      </c>
      <c r="B117" s="3" t="s">
        <v>133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298</v>
      </c>
      <c r="B118" s="3" t="s">
        <v>135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299</v>
      </c>
      <c r="B119" s="3" t="s">
        <v>137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300</v>
      </c>
      <c r="B120" s="3" t="s">
        <v>139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301</v>
      </c>
      <c r="B121" s="3" t="s">
        <v>141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302</v>
      </c>
      <c r="B122" s="3" t="s">
        <v>143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303</v>
      </c>
      <c r="B123" s="3" t="s">
        <v>145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304</v>
      </c>
      <c r="B124" s="3" t="s">
        <v>147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305</v>
      </c>
      <c r="B125" s="3" t="s">
        <v>149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306</v>
      </c>
      <c r="B126" s="3" t="s">
        <v>151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307</v>
      </c>
      <c r="B127" s="3" t="s">
        <v>154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308</v>
      </c>
      <c r="B128" s="3" t="s">
        <v>156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309</v>
      </c>
      <c r="B129" s="3" t="s">
        <v>310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311</v>
      </c>
      <c r="B130" s="3" t="s">
        <v>158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312</v>
      </c>
      <c r="B131" s="3" t="s">
        <v>160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313</v>
      </c>
      <c r="B132" s="3" t="s">
        <v>162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314</v>
      </c>
      <c r="B133" s="3" t="s">
        <v>164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315</v>
      </c>
      <c r="B134" s="3" t="s">
        <v>166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316</v>
      </c>
      <c r="B135" s="3" t="s">
        <v>168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317</v>
      </c>
      <c r="B136" s="3" t="s">
        <v>170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318</v>
      </c>
      <c r="B137" s="3" t="s">
        <v>172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319</v>
      </c>
      <c r="B138" s="3" t="s">
        <v>174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320</v>
      </c>
      <c r="B139" s="3" t="s">
        <v>176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321</v>
      </c>
      <c r="B140" s="3" t="s">
        <v>178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322</v>
      </c>
      <c r="B141" s="3" t="s">
        <v>180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323</v>
      </c>
      <c r="B142" s="3" t="s">
        <v>324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325</v>
      </c>
      <c r="B143" s="3" t="s">
        <v>182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326</v>
      </c>
      <c r="B144" s="3" t="s">
        <v>184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327</v>
      </c>
      <c r="B145" s="3" t="s">
        <v>186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328</v>
      </c>
      <c r="B146" s="3" t="s">
        <v>188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329</v>
      </c>
      <c r="B147" s="3" t="s">
        <v>190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330</v>
      </c>
      <c r="B148" s="3" t="s">
        <v>192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331</v>
      </c>
      <c r="B149" s="3" t="s">
        <v>194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332</v>
      </c>
      <c r="B150" s="3" t="s">
        <v>196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333</v>
      </c>
      <c r="B151" s="3" t="s">
        <v>198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334</v>
      </c>
      <c r="B152" s="3" t="s">
        <v>200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335</v>
      </c>
      <c r="B153" s="3" t="s">
        <v>202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336</v>
      </c>
      <c r="B154" s="3" t="s">
        <v>204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337</v>
      </c>
      <c r="B155" s="3" t="s">
        <v>206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338</v>
      </c>
      <c r="B156" s="3" t="s">
        <v>208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339</v>
      </c>
      <c r="B157" s="3" t="s">
        <v>210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340</v>
      </c>
      <c r="B158" s="3" t="s">
        <v>212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341</v>
      </c>
      <c r="B159" s="3" t="s">
        <v>214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342</v>
      </c>
      <c r="B160" s="3" t="s">
        <v>216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343</v>
      </c>
      <c r="B161" s="3" t="s">
        <v>218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344</v>
      </c>
      <c r="B162" s="3" t="s">
        <v>220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345</v>
      </c>
      <c r="B163" s="3" t="s">
        <v>222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346</v>
      </c>
      <c r="B164" s="3" t="s">
        <v>224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347</v>
      </c>
      <c r="B165" s="3" t="s">
        <v>226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348</v>
      </c>
      <c r="B166" s="3" t="s">
        <v>228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349</v>
      </c>
      <c r="B167" s="3" t="s">
        <v>230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350</v>
      </c>
      <c r="B168" s="3" t="s">
        <v>232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351</v>
      </c>
      <c r="B169" s="3" t="s">
        <v>234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352</v>
      </c>
      <c r="B170" s="3" t="s">
        <v>236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353</v>
      </c>
      <c r="B171" s="3" t="s">
        <v>238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354</v>
      </c>
      <c r="B172" s="3" t="s">
        <v>240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355</v>
      </c>
      <c r="B173" s="3" t="s">
        <v>242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356</v>
      </c>
      <c r="B174" s="3" t="s">
        <v>244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357</v>
      </c>
      <c r="B175" s="3" t="s">
        <v>246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358</v>
      </c>
      <c r="B176" s="3" t="s">
        <v>248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359</v>
      </c>
      <c r="B177" s="3" t="s">
        <v>250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360</v>
      </c>
      <c r="B178" s="3" t="s">
        <v>252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361</v>
      </c>
      <c r="B179" s="3" t="s">
        <v>254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362</v>
      </c>
      <c r="B180" s="3" t="s">
        <v>256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1032</v>
      </c>
      <c r="B181" s="3" t="s">
        <v>263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363</v>
      </c>
      <c r="B182" s="3" t="s">
        <v>258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364</v>
      </c>
      <c r="B183" s="3" t="s">
        <v>260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365</v>
      </c>
      <c r="B184" s="3" t="s">
        <v>265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366</v>
      </c>
      <c r="B185" s="3" t="s">
        <v>267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367</v>
      </c>
      <c r="B186" s="3" t="s">
        <v>269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368</v>
      </c>
      <c r="B187" s="3" t="s">
        <v>271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1033</v>
      </c>
      <c r="B188" s="3" t="s">
        <v>108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369</v>
      </c>
      <c r="B189" s="3" t="s">
        <v>93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370</v>
      </c>
      <c r="B190" s="3" t="s">
        <v>274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371</v>
      </c>
      <c r="B191" s="3" t="s">
        <v>95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372</v>
      </c>
      <c r="B192" s="3" t="s">
        <v>97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373</v>
      </c>
      <c r="B193" s="3" t="s">
        <v>99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374</v>
      </c>
      <c r="B194" s="3" t="s">
        <v>101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375</v>
      </c>
      <c r="B195" s="3" t="s">
        <v>103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376</v>
      </c>
      <c r="B196" s="3" t="s">
        <v>105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377</v>
      </c>
      <c r="B197" s="3" t="s">
        <v>107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1034</v>
      </c>
      <c r="B198" s="3" t="s">
        <v>109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378</v>
      </c>
      <c r="B199" s="3" t="s">
        <v>111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379</v>
      </c>
      <c r="B200" s="3" t="s">
        <v>113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380</v>
      </c>
      <c r="B201" s="3" t="s">
        <v>289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381</v>
      </c>
      <c r="B202" s="3" t="s">
        <v>115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382</v>
      </c>
      <c r="B203" s="3" t="s">
        <v>117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383</v>
      </c>
      <c r="B204" s="3" t="s">
        <v>285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384</v>
      </c>
      <c r="B205" s="3" t="s">
        <v>119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385</v>
      </c>
      <c r="B206" s="3" t="s">
        <v>121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386</v>
      </c>
      <c r="B207" s="3" t="s">
        <v>123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387</v>
      </c>
      <c r="B208" s="3" t="s">
        <v>125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388</v>
      </c>
      <c r="B209" s="3" t="s">
        <v>127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389</v>
      </c>
      <c r="B210" s="3" t="s">
        <v>129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390</v>
      </c>
      <c r="B211" s="3" t="s">
        <v>131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391</v>
      </c>
      <c r="B212" s="3" t="s">
        <v>133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392</v>
      </c>
      <c r="B213" s="3" t="s">
        <v>135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393</v>
      </c>
      <c r="B214" s="3" t="s">
        <v>394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395</v>
      </c>
      <c r="B215" s="3" t="s">
        <v>137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396</v>
      </c>
      <c r="B216" s="3" t="s">
        <v>139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397</v>
      </c>
      <c r="B217" s="3" t="s">
        <v>141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398</v>
      </c>
      <c r="B218" s="3" t="s">
        <v>143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399</v>
      </c>
      <c r="B219" s="3" t="s">
        <v>400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401</v>
      </c>
      <c r="B220" s="3" t="s">
        <v>149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402</v>
      </c>
      <c r="B221" s="3" t="s">
        <v>151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403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404</v>
      </c>
      <c r="B223" s="3" t="s">
        <v>154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405</v>
      </c>
      <c r="B224" s="3" t="s">
        <v>156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406</v>
      </c>
      <c r="B225" s="3" t="s">
        <v>310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407</v>
      </c>
      <c r="B226" s="3" t="s">
        <v>158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408</v>
      </c>
      <c r="B227" s="3" t="s">
        <v>160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409</v>
      </c>
      <c r="B228" s="3" t="s">
        <v>162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410</v>
      </c>
      <c r="B229" s="3" t="s">
        <v>164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411</v>
      </c>
      <c r="B230" s="3" t="s">
        <v>166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412</v>
      </c>
      <c r="B231" s="3" t="s">
        <v>168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413</v>
      </c>
      <c r="B232" s="3" t="s">
        <v>170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414</v>
      </c>
      <c r="B233" s="3" t="s">
        <v>172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415</v>
      </c>
      <c r="B234" s="3" t="s">
        <v>174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416</v>
      </c>
      <c r="B235" s="3" t="s">
        <v>176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417</v>
      </c>
      <c r="B236" s="3" t="s">
        <v>178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418</v>
      </c>
      <c r="B237" s="3" t="s">
        <v>180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419</v>
      </c>
      <c r="B238" s="3" t="s">
        <v>324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420</v>
      </c>
      <c r="B239" s="3" t="s">
        <v>182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421</v>
      </c>
      <c r="B240" s="3" t="s">
        <v>184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422</v>
      </c>
      <c r="B241" s="3" t="s">
        <v>145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423</v>
      </c>
      <c r="B242" s="3" t="s">
        <v>188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424</v>
      </c>
      <c r="B243" s="3" t="s">
        <v>186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425</v>
      </c>
      <c r="B244" s="3" t="s">
        <v>147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426</v>
      </c>
      <c r="B245" s="3" t="s">
        <v>190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427</v>
      </c>
      <c r="B246" s="3" t="s">
        <v>192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428</v>
      </c>
      <c r="B247" s="3" t="s">
        <v>194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429</v>
      </c>
      <c r="B248" s="3" t="s">
        <v>196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430</v>
      </c>
      <c r="B249" s="3" t="s">
        <v>431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432</v>
      </c>
      <c r="B250" s="3" t="s">
        <v>198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433</v>
      </c>
      <c r="B251" s="3" t="s">
        <v>200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434</v>
      </c>
      <c r="B252" s="3" t="s">
        <v>202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435</v>
      </c>
      <c r="B253" s="3" t="s">
        <v>204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436</v>
      </c>
      <c r="B254" s="3" t="s">
        <v>206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437</v>
      </c>
      <c r="B255" s="3" t="s">
        <v>208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438</v>
      </c>
      <c r="B256" s="3" t="s">
        <v>210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439</v>
      </c>
      <c r="B257" s="3" t="s">
        <v>212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440</v>
      </c>
      <c r="B258" s="3" t="s">
        <v>214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441</v>
      </c>
      <c r="B259" s="3" t="s">
        <v>216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442</v>
      </c>
      <c r="B260" s="3" t="s">
        <v>218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443</v>
      </c>
      <c r="B261" s="3" t="s">
        <v>220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444</v>
      </c>
      <c r="B262" s="3" t="s">
        <v>222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445</v>
      </c>
      <c r="B263" s="3" t="s">
        <v>224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446</v>
      </c>
      <c r="B264" s="3" t="s">
        <v>226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447</v>
      </c>
      <c r="B265" s="3" t="s">
        <v>228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448</v>
      </c>
      <c r="B266" s="3" t="s">
        <v>230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449</v>
      </c>
      <c r="B267" s="3" t="s">
        <v>232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450</v>
      </c>
      <c r="B268" s="3" t="s">
        <v>234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451</v>
      </c>
      <c r="B269" s="3" t="s">
        <v>236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452</v>
      </c>
      <c r="B270" s="3" t="s">
        <v>238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453</v>
      </c>
      <c r="B271" s="3" t="s">
        <v>240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454</v>
      </c>
      <c r="B272" s="3" t="s">
        <v>242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455</v>
      </c>
      <c r="B273" s="3" t="s">
        <v>244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456</v>
      </c>
      <c r="B274" s="3" t="s">
        <v>246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457</v>
      </c>
      <c r="B275" s="3" t="s">
        <v>248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458</v>
      </c>
      <c r="B276" s="3" t="s">
        <v>250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459</v>
      </c>
      <c r="B277" s="3" t="s">
        <v>256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460</v>
      </c>
      <c r="B278" s="3" t="s">
        <v>252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461</v>
      </c>
      <c r="B279" s="3" t="s">
        <v>254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1035</v>
      </c>
      <c r="B280" s="3" t="s">
        <v>263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462</v>
      </c>
      <c r="B281" s="3" t="s">
        <v>258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463</v>
      </c>
      <c r="B282" s="3" t="s">
        <v>260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464</v>
      </c>
      <c r="B283" s="3" t="s">
        <v>262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465</v>
      </c>
      <c r="B284" s="3" t="s">
        <v>265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466</v>
      </c>
      <c r="B285" s="3" t="s">
        <v>267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467</v>
      </c>
      <c r="B286" s="3" t="s">
        <v>269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468</v>
      </c>
      <c r="B287" s="3" t="s">
        <v>271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1036</v>
      </c>
      <c r="B288" s="3" t="s">
        <v>108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469</v>
      </c>
      <c r="B289" s="3" t="s">
        <v>93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470</v>
      </c>
      <c r="B290" s="3" t="s">
        <v>274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471</v>
      </c>
      <c r="B291" s="3" t="s">
        <v>95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472</v>
      </c>
      <c r="B292" s="3" t="s">
        <v>97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473</v>
      </c>
      <c r="B293" s="3" t="s">
        <v>99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474</v>
      </c>
      <c r="B294" s="3" t="s">
        <v>101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475</v>
      </c>
      <c r="B295" s="3" t="s">
        <v>103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476</v>
      </c>
      <c r="B296" s="3" t="s">
        <v>105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477</v>
      </c>
      <c r="B297" s="3" t="s">
        <v>107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1037</v>
      </c>
      <c r="B298" s="3" t="s">
        <v>109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478</v>
      </c>
      <c r="B299" s="3" t="s">
        <v>111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479</v>
      </c>
      <c r="B300" s="3" t="s">
        <v>113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480</v>
      </c>
      <c r="B301" s="3" t="s">
        <v>289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481</v>
      </c>
      <c r="B302" s="3" t="s">
        <v>115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482</v>
      </c>
      <c r="B303" s="3" t="s">
        <v>117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483</v>
      </c>
      <c r="B304" s="3" t="s">
        <v>285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484</v>
      </c>
      <c r="B305" s="3" t="s">
        <v>119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485</v>
      </c>
      <c r="B306" s="3" t="s">
        <v>121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486</v>
      </c>
      <c r="B307" s="3" t="s">
        <v>123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487</v>
      </c>
      <c r="B308" s="3" t="s">
        <v>125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488</v>
      </c>
      <c r="B309" s="3" t="s">
        <v>127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489</v>
      </c>
      <c r="B310" s="3" t="s">
        <v>129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490</v>
      </c>
      <c r="B311" s="3" t="s">
        <v>131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491</v>
      </c>
      <c r="B312" s="3" t="s">
        <v>133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492</v>
      </c>
      <c r="B313" s="3" t="s">
        <v>135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493</v>
      </c>
      <c r="B314" s="3" t="s">
        <v>394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494</v>
      </c>
      <c r="B315" s="3" t="s">
        <v>137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495</v>
      </c>
      <c r="B316" s="3" t="s">
        <v>139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496</v>
      </c>
      <c r="B317" s="3" t="s">
        <v>141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497</v>
      </c>
      <c r="B318" s="3" t="s">
        <v>143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498</v>
      </c>
      <c r="B319" s="3" t="s">
        <v>400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499</v>
      </c>
      <c r="B320" s="3" t="s">
        <v>149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500</v>
      </c>
      <c r="B321" s="3" t="s">
        <v>151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501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502</v>
      </c>
      <c r="B323" s="3" t="s">
        <v>154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503</v>
      </c>
      <c r="B324" s="3" t="s">
        <v>156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504</v>
      </c>
      <c r="B325" s="3" t="s">
        <v>310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505</v>
      </c>
      <c r="B326" s="3" t="s">
        <v>158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506</v>
      </c>
      <c r="B327" s="3" t="s">
        <v>160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507</v>
      </c>
      <c r="B328" s="3" t="s">
        <v>162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508</v>
      </c>
      <c r="B329" s="3" t="s">
        <v>164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509</v>
      </c>
      <c r="B330" s="3" t="s">
        <v>166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510</v>
      </c>
      <c r="B331" s="3" t="s">
        <v>168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511</v>
      </c>
      <c r="B332" s="3" t="s">
        <v>170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512</v>
      </c>
      <c r="B333" s="3" t="s">
        <v>172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513</v>
      </c>
      <c r="B334" s="3" t="s">
        <v>174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514</v>
      </c>
      <c r="B335" s="3" t="s">
        <v>176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515</v>
      </c>
      <c r="B336" s="3" t="s">
        <v>178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516</v>
      </c>
      <c r="B337" s="3" t="s">
        <v>180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517</v>
      </c>
      <c r="B338" s="3" t="s">
        <v>324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518</v>
      </c>
      <c r="B339" s="3" t="s">
        <v>182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519</v>
      </c>
      <c r="B340" s="3" t="s">
        <v>184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520</v>
      </c>
      <c r="B341" s="3" t="s">
        <v>145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521</v>
      </c>
      <c r="B342" s="3" t="s">
        <v>188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522</v>
      </c>
      <c r="B343" s="3" t="s">
        <v>186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523</v>
      </c>
      <c r="B344" s="3" t="s">
        <v>147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524</v>
      </c>
      <c r="B345" s="3" t="s">
        <v>190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525</v>
      </c>
      <c r="B346" s="3" t="s">
        <v>192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526</v>
      </c>
      <c r="B347" s="3" t="s">
        <v>194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1156</v>
      </c>
      <c r="R347" s="8">
        <v>0</v>
      </c>
      <c r="S347"/>
      <c r="T347"/>
      <c r="U347"/>
      <c r="V347"/>
      <c r="W347"/>
      <c r="X347"/>
    </row>
    <row r="348" spans="1:24">
      <c r="A348" s="8" t="s">
        <v>528</v>
      </c>
      <c r="B348" s="3" t="s">
        <v>196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529</v>
      </c>
      <c r="B349" s="3" t="s">
        <v>431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530</v>
      </c>
      <c r="B350" s="3" t="s">
        <v>198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531</v>
      </c>
      <c r="B351" s="3" t="s">
        <v>200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532</v>
      </c>
      <c r="B352" s="3" t="s">
        <v>202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533</v>
      </c>
      <c r="B353" s="3" t="s">
        <v>204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534</v>
      </c>
      <c r="B354" s="3" t="s">
        <v>206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535</v>
      </c>
      <c r="B355" s="3" t="s">
        <v>208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536</v>
      </c>
      <c r="B356" s="3" t="s">
        <v>210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537</v>
      </c>
      <c r="B357" s="3" t="s">
        <v>212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538</v>
      </c>
      <c r="B358" s="3" t="s">
        <v>214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539</v>
      </c>
      <c r="B359" s="3" t="s">
        <v>216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540</v>
      </c>
      <c r="B360" s="3" t="s">
        <v>218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541</v>
      </c>
      <c r="B361" s="3" t="s">
        <v>220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542</v>
      </c>
      <c r="B362" s="3" t="s">
        <v>222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543</v>
      </c>
      <c r="B363" s="3" t="s">
        <v>224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544</v>
      </c>
      <c r="B364" s="3" t="s">
        <v>226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545</v>
      </c>
      <c r="B365" s="3" t="s">
        <v>228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546</v>
      </c>
      <c r="B366" s="3" t="s">
        <v>230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547</v>
      </c>
      <c r="B367" s="3" t="s">
        <v>232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548</v>
      </c>
      <c r="B368" s="3" t="s">
        <v>234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549</v>
      </c>
      <c r="B369" s="3" t="s">
        <v>236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550</v>
      </c>
      <c r="B370" s="3" t="s">
        <v>238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551</v>
      </c>
      <c r="B371" s="3" t="s">
        <v>240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552</v>
      </c>
      <c r="B372" s="3" t="s">
        <v>242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553</v>
      </c>
      <c r="B373" s="3" t="s">
        <v>244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554</v>
      </c>
      <c r="B374" s="3" t="s">
        <v>246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555</v>
      </c>
      <c r="B375" s="3" t="s">
        <v>248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556</v>
      </c>
      <c r="B376" s="3" t="s">
        <v>250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557</v>
      </c>
      <c r="B377" s="3" t="s">
        <v>256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558</v>
      </c>
      <c r="B378" s="3" t="s">
        <v>252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559</v>
      </c>
      <c r="B379" s="3" t="s">
        <v>254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1038</v>
      </c>
      <c r="B380" s="3" t="s">
        <v>263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560</v>
      </c>
      <c r="B381" s="3" t="s">
        <v>258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561</v>
      </c>
      <c r="B382" s="3" t="s">
        <v>260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562</v>
      </c>
      <c r="B383" s="3" t="s">
        <v>262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563</v>
      </c>
      <c r="B384" s="3" t="s">
        <v>265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564</v>
      </c>
      <c r="B385" s="3" t="s">
        <v>267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565</v>
      </c>
      <c r="B386" s="3" t="s">
        <v>269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566</v>
      </c>
      <c r="B387" s="3" t="s">
        <v>271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1039</v>
      </c>
      <c r="B388" s="3" t="s">
        <v>108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1460</v>
      </c>
      <c r="B389" s="3" t="s">
        <v>1461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</row>
    <row r="390" spans="1:24">
      <c r="A390" s="8" t="s">
        <v>1060</v>
      </c>
      <c r="B390" s="3" t="s">
        <v>93</v>
      </c>
      <c r="C390" s="8">
        <v>0</v>
      </c>
      <c r="D390" s="8">
        <v>0</v>
      </c>
      <c r="E390" s="8">
        <v>2</v>
      </c>
      <c r="F390" s="8">
        <v>4</v>
      </c>
      <c r="G390" s="8">
        <v>0</v>
      </c>
      <c r="H390" s="8">
        <v>0</v>
      </c>
      <c r="I390" s="8">
        <v>0</v>
      </c>
      <c r="J390" s="8">
        <v>7</v>
      </c>
      <c r="K390" s="8">
        <v>2</v>
      </c>
      <c r="L390" s="8">
        <v>10</v>
      </c>
      <c r="M390" s="8">
        <v>10</v>
      </c>
      <c r="N390" s="8">
        <v>9</v>
      </c>
      <c r="O390" s="8">
        <v>0</v>
      </c>
      <c r="P390" s="8">
        <v>2</v>
      </c>
      <c r="Q390" s="8">
        <v>2</v>
      </c>
      <c r="R390" s="8">
        <v>0</v>
      </c>
    </row>
    <row r="391" spans="1:24">
      <c r="A391" s="8" t="s">
        <v>1157</v>
      </c>
      <c r="B391" s="3" t="s">
        <v>1158</v>
      </c>
      <c r="C391" s="8">
        <v>0</v>
      </c>
      <c r="D391" s="8">
        <v>0</v>
      </c>
      <c r="E391" s="8">
        <v>6</v>
      </c>
      <c r="F391" s="8">
        <v>6</v>
      </c>
      <c r="G391" s="8">
        <v>0</v>
      </c>
      <c r="H391" s="8">
        <v>0</v>
      </c>
      <c r="I391" s="8">
        <v>0</v>
      </c>
      <c r="J391" s="8">
        <v>18</v>
      </c>
      <c r="K391" s="8">
        <v>5</v>
      </c>
      <c r="L391" s="8">
        <v>4</v>
      </c>
      <c r="M391" s="8">
        <v>8</v>
      </c>
      <c r="N391" s="8">
        <v>7</v>
      </c>
      <c r="O391" s="8">
        <v>3</v>
      </c>
      <c r="P391" s="8">
        <v>8</v>
      </c>
      <c r="Q391" s="8">
        <v>4</v>
      </c>
      <c r="R391" s="8">
        <v>0</v>
      </c>
    </row>
    <row r="392" spans="1:24">
      <c r="A392" s="8" t="s">
        <v>1040</v>
      </c>
      <c r="B392" s="3" t="s">
        <v>95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0</v>
      </c>
      <c r="I392" s="8">
        <v>0</v>
      </c>
      <c r="J392" s="8">
        <v>6</v>
      </c>
      <c r="K392" s="8">
        <v>2</v>
      </c>
      <c r="L392" s="8">
        <v>3</v>
      </c>
      <c r="M392" s="8">
        <v>6</v>
      </c>
      <c r="N392" s="8">
        <v>4</v>
      </c>
      <c r="O392" s="8">
        <v>2</v>
      </c>
      <c r="P392" s="8">
        <v>8</v>
      </c>
      <c r="Q392" s="8">
        <v>6</v>
      </c>
      <c r="R392" s="8">
        <v>0</v>
      </c>
    </row>
    <row r="393" spans="1:24">
      <c r="A393" s="8" t="s">
        <v>1061</v>
      </c>
      <c r="B393" s="3" t="s">
        <v>97</v>
      </c>
      <c r="C393" s="8">
        <v>0</v>
      </c>
      <c r="D393" s="8">
        <v>0</v>
      </c>
      <c r="E393" s="8">
        <v>0</v>
      </c>
      <c r="F393" s="8">
        <v>2</v>
      </c>
      <c r="G393" s="8">
        <v>0</v>
      </c>
      <c r="H393" s="8">
        <v>1</v>
      </c>
      <c r="I393" s="8">
        <v>1</v>
      </c>
      <c r="J393" s="8">
        <v>5</v>
      </c>
      <c r="K393" s="8">
        <v>1</v>
      </c>
      <c r="L393" s="8">
        <v>8</v>
      </c>
      <c r="M393" s="8">
        <v>2</v>
      </c>
      <c r="N393" s="8">
        <v>3</v>
      </c>
      <c r="O393" s="8">
        <v>0</v>
      </c>
      <c r="P393" s="8">
        <v>6</v>
      </c>
      <c r="Q393" s="8">
        <v>0</v>
      </c>
      <c r="R393" s="8">
        <v>0</v>
      </c>
    </row>
    <row r="394" spans="1:24">
      <c r="A394" s="8" t="s">
        <v>1159</v>
      </c>
      <c r="B394" s="3" t="s">
        <v>99</v>
      </c>
      <c r="C394" s="8">
        <v>1</v>
      </c>
      <c r="D394" s="8">
        <v>0</v>
      </c>
      <c r="E394" s="8">
        <v>0</v>
      </c>
      <c r="F394" s="8">
        <v>7</v>
      </c>
      <c r="G394" s="8">
        <v>1</v>
      </c>
      <c r="H394" s="8">
        <v>0</v>
      </c>
      <c r="I394" s="8">
        <v>0</v>
      </c>
      <c r="J394" s="8">
        <v>8</v>
      </c>
      <c r="K394" s="8">
        <v>7</v>
      </c>
      <c r="L394" s="8">
        <v>4</v>
      </c>
      <c r="M394" s="8">
        <v>10</v>
      </c>
      <c r="N394" s="8">
        <v>11</v>
      </c>
      <c r="O394" s="8">
        <v>0</v>
      </c>
      <c r="P394" s="8">
        <v>2</v>
      </c>
      <c r="Q394" s="8">
        <v>1</v>
      </c>
      <c r="R394" s="8">
        <v>0</v>
      </c>
    </row>
    <row r="395" spans="1:24">
      <c r="A395" s="8" t="s">
        <v>1062</v>
      </c>
      <c r="B395" s="3" t="s">
        <v>101</v>
      </c>
      <c r="C395" s="8">
        <v>0</v>
      </c>
      <c r="D395" s="8">
        <v>0</v>
      </c>
      <c r="E395" s="8">
        <v>1</v>
      </c>
      <c r="F395" s="8">
        <v>1</v>
      </c>
      <c r="G395" s="8">
        <v>0</v>
      </c>
      <c r="H395" s="8">
        <v>0</v>
      </c>
      <c r="I395" s="8">
        <v>0</v>
      </c>
      <c r="J395" s="8">
        <v>2</v>
      </c>
      <c r="K395" s="8">
        <v>3</v>
      </c>
      <c r="L395" s="8">
        <v>0</v>
      </c>
      <c r="M395" s="8">
        <v>7</v>
      </c>
      <c r="N395" s="8">
        <v>1</v>
      </c>
      <c r="O395" s="8">
        <v>0</v>
      </c>
      <c r="P395" s="8">
        <v>0</v>
      </c>
      <c r="Q395" s="8">
        <v>0</v>
      </c>
      <c r="R395" s="8">
        <v>0</v>
      </c>
    </row>
    <row r="396" spans="1:24">
      <c r="A396" s="8" t="s">
        <v>1063</v>
      </c>
      <c r="B396" s="3" t="s">
        <v>103</v>
      </c>
      <c r="C396" s="8">
        <v>0</v>
      </c>
      <c r="D396" s="8">
        <v>0</v>
      </c>
      <c r="E396" s="8">
        <v>2</v>
      </c>
      <c r="F396" s="8">
        <v>3</v>
      </c>
      <c r="G396" s="8">
        <v>0</v>
      </c>
      <c r="H396" s="8">
        <v>0</v>
      </c>
      <c r="I396" s="8">
        <v>0</v>
      </c>
      <c r="J396" s="8">
        <v>5</v>
      </c>
      <c r="K396" s="8">
        <v>1</v>
      </c>
      <c r="L396" s="8">
        <v>4</v>
      </c>
      <c r="M396" s="8">
        <v>12</v>
      </c>
      <c r="N396" s="8">
        <v>4</v>
      </c>
      <c r="O396" s="8">
        <v>0</v>
      </c>
      <c r="P396" s="8">
        <v>2</v>
      </c>
      <c r="Q396" s="8">
        <v>0</v>
      </c>
      <c r="R396" s="8">
        <v>0</v>
      </c>
    </row>
    <row r="397" spans="1:24">
      <c r="A397" s="8" t="s">
        <v>1053</v>
      </c>
      <c r="B397" s="3" t="s">
        <v>105</v>
      </c>
      <c r="C397" s="8">
        <v>0</v>
      </c>
      <c r="D397" s="8">
        <v>1</v>
      </c>
      <c r="E397" s="8">
        <v>0</v>
      </c>
      <c r="F397" s="8">
        <v>1</v>
      </c>
      <c r="G397" s="8">
        <v>0</v>
      </c>
      <c r="H397" s="8">
        <v>0</v>
      </c>
      <c r="I397" s="8">
        <v>0</v>
      </c>
      <c r="J397" s="8">
        <v>4</v>
      </c>
      <c r="K397" s="8">
        <v>2</v>
      </c>
      <c r="L397" s="8">
        <v>5</v>
      </c>
      <c r="M397" s="8">
        <v>11</v>
      </c>
      <c r="N397" s="8">
        <v>7</v>
      </c>
      <c r="O397" s="8">
        <v>0</v>
      </c>
      <c r="P397" s="8">
        <v>4</v>
      </c>
      <c r="Q397" s="8">
        <v>2</v>
      </c>
      <c r="R397" s="8">
        <v>0</v>
      </c>
    </row>
    <row r="398" spans="1:24">
      <c r="A398" s="8" t="s">
        <v>1064</v>
      </c>
      <c r="B398" s="3" t="s">
        <v>107</v>
      </c>
      <c r="C398" s="8">
        <v>0</v>
      </c>
      <c r="D398" s="8">
        <v>1</v>
      </c>
      <c r="E398" s="8">
        <v>3</v>
      </c>
      <c r="F398" s="8">
        <v>3</v>
      </c>
      <c r="G398" s="8">
        <v>0</v>
      </c>
      <c r="H398" s="8">
        <v>0</v>
      </c>
      <c r="I398" s="8">
        <v>0</v>
      </c>
      <c r="J398" s="8">
        <v>7</v>
      </c>
      <c r="K398" s="8">
        <v>1</v>
      </c>
      <c r="L398" s="8">
        <v>1</v>
      </c>
      <c r="M398" s="8">
        <v>1</v>
      </c>
      <c r="N398" s="8">
        <v>0</v>
      </c>
      <c r="O398" s="8">
        <v>0</v>
      </c>
      <c r="P398" s="8">
        <v>0</v>
      </c>
      <c r="Q398" s="8">
        <v>1</v>
      </c>
      <c r="R398" s="8">
        <v>0</v>
      </c>
    </row>
    <row r="399" spans="1:24">
      <c r="A399" s="8" t="s">
        <v>1065</v>
      </c>
      <c r="B399" s="3" t="s">
        <v>108</v>
      </c>
      <c r="C399" s="8">
        <v>1</v>
      </c>
      <c r="D399" s="8">
        <v>2</v>
      </c>
      <c r="E399" s="8">
        <v>0</v>
      </c>
      <c r="F399" s="8">
        <v>2</v>
      </c>
      <c r="G399" s="8">
        <v>0</v>
      </c>
      <c r="H399" s="8">
        <v>0</v>
      </c>
      <c r="I399" s="8">
        <v>0</v>
      </c>
      <c r="J399" s="8">
        <v>5</v>
      </c>
      <c r="K399" s="8">
        <v>4</v>
      </c>
      <c r="L399" s="8">
        <v>7</v>
      </c>
      <c r="M399" s="8">
        <v>1</v>
      </c>
      <c r="N399" s="8">
        <v>0</v>
      </c>
      <c r="O399" s="8">
        <v>1</v>
      </c>
      <c r="P399" s="8">
        <v>5</v>
      </c>
      <c r="Q399" s="8">
        <v>3</v>
      </c>
      <c r="R399" s="8">
        <v>0</v>
      </c>
    </row>
    <row r="400" spans="1:24">
      <c r="A400" s="8" t="s">
        <v>1066</v>
      </c>
      <c r="B400" s="3" t="s">
        <v>109</v>
      </c>
      <c r="C400" s="8">
        <v>1</v>
      </c>
      <c r="D400" s="8">
        <v>1</v>
      </c>
      <c r="E400" s="8">
        <v>2</v>
      </c>
      <c r="F400" s="8">
        <v>1</v>
      </c>
      <c r="G400" s="8">
        <v>0</v>
      </c>
      <c r="H400" s="8">
        <v>0</v>
      </c>
      <c r="I400" s="8">
        <v>0</v>
      </c>
      <c r="J400" s="8">
        <v>8</v>
      </c>
      <c r="K400" s="8">
        <v>2</v>
      </c>
      <c r="L400" s="8">
        <v>9</v>
      </c>
      <c r="M400" s="8">
        <v>6</v>
      </c>
      <c r="N400" s="8">
        <v>4</v>
      </c>
      <c r="O400" s="8">
        <v>3</v>
      </c>
      <c r="P400" s="8">
        <v>4</v>
      </c>
      <c r="Q400" s="8">
        <v>2</v>
      </c>
      <c r="R400" s="8">
        <v>0</v>
      </c>
    </row>
    <row r="401" spans="1:18">
      <c r="A401" s="8" t="s">
        <v>1041</v>
      </c>
      <c r="B401" s="3" t="s">
        <v>111</v>
      </c>
      <c r="C401" s="8">
        <v>0</v>
      </c>
      <c r="D401" s="8">
        <v>0</v>
      </c>
      <c r="E401" s="8">
        <v>0</v>
      </c>
      <c r="F401" s="8">
        <v>1</v>
      </c>
      <c r="G401" s="8">
        <v>0</v>
      </c>
      <c r="H401" s="8">
        <v>0</v>
      </c>
      <c r="I401" s="8">
        <v>0</v>
      </c>
      <c r="J401" s="8">
        <v>4</v>
      </c>
      <c r="K401" s="8">
        <v>0</v>
      </c>
      <c r="L401" s="8">
        <v>3</v>
      </c>
      <c r="M401" s="8">
        <v>17</v>
      </c>
      <c r="N401" s="8">
        <v>6</v>
      </c>
      <c r="O401" s="8">
        <v>0</v>
      </c>
      <c r="P401" s="8">
        <v>1</v>
      </c>
      <c r="Q401" s="8">
        <v>0</v>
      </c>
      <c r="R401" s="8">
        <v>0</v>
      </c>
    </row>
    <row r="402" spans="1:18">
      <c r="A402" s="8" t="s">
        <v>1067</v>
      </c>
      <c r="B402" s="3" t="s">
        <v>113</v>
      </c>
      <c r="C402" s="8">
        <v>0</v>
      </c>
      <c r="D402" s="8">
        <v>1</v>
      </c>
      <c r="E402" s="8">
        <v>1</v>
      </c>
      <c r="F402" s="8">
        <v>8</v>
      </c>
      <c r="G402" s="8">
        <v>1</v>
      </c>
      <c r="H402" s="8">
        <v>0</v>
      </c>
      <c r="I402" s="8">
        <v>0</v>
      </c>
      <c r="J402" s="8">
        <v>11</v>
      </c>
      <c r="K402" s="8">
        <v>2</v>
      </c>
      <c r="L402" s="8">
        <v>9</v>
      </c>
      <c r="M402" s="8">
        <v>10</v>
      </c>
      <c r="N402" s="8">
        <v>2</v>
      </c>
      <c r="O402" s="8">
        <v>0</v>
      </c>
      <c r="P402" s="8">
        <v>5</v>
      </c>
      <c r="Q402" s="8">
        <v>6</v>
      </c>
      <c r="R402" s="8">
        <v>0</v>
      </c>
    </row>
    <row r="403" spans="1:18">
      <c r="A403" s="8" t="s">
        <v>1068</v>
      </c>
      <c r="B403" s="3" t="s">
        <v>289</v>
      </c>
      <c r="C403" s="8">
        <v>1</v>
      </c>
      <c r="D403" s="8">
        <v>0</v>
      </c>
      <c r="E403" s="8">
        <v>1</v>
      </c>
      <c r="F403" s="8">
        <v>2</v>
      </c>
      <c r="G403" s="8">
        <v>1</v>
      </c>
      <c r="H403" s="8">
        <v>0</v>
      </c>
      <c r="I403" s="8">
        <v>0</v>
      </c>
      <c r="J403" s="8">
        <v>7</v>
      </c>
      <c r="K403" s="8">
        <v>2</v>
      </c>
      <c r="L403" s="8">
        <v>8</v>
      </c>
      <c r="M403" s="8">
        <v>13</v>
      </c>
      <c r="N403" s="8">
        <v>3</v>
      </c>
      <c r="O403" s="8">
        <v>0</v>
      </c>
      <c r="P403" s="8">
        <v>5</v>
      </c>
      <c r="Q403" s="8">
        <v>3</v>
      </c>
      <c r="R403" s="8">
        <v>0</v>
      </c>
    </row>
    <row r="404" spans="1:18">
      <c r="A404" s="8" t="s">
        <v>1069</v>
      </c>
      <c r="B404" s="3" t="s">
        <v>115</v>
      </c>
      <c r="C404" s="8">
        <v>0</v>
      </c>
      <c r="D404" s="8">
        <v>0</v>
      </c>
      <c r="E404" s="8">
        <v>3</v>
      </c>
      <c r="F404" s="8">
        <v>1</v>
      </c>
      <c r="G404" s="8">
        <v>0</v>
      </c>
      <c r="H404" s="8">
        <v>0</v>
      </c>
      <c r="I404" s="8">
        <v>0</v>
      </c>
      <c r="J404" s="8">
        <v>4</v>
      </c>
      <c r="K404" s="8">
        <v>0</v>
      </c>
      <c r="L404" s="8">
        <v>2</v>
      </c>
      <c r="M404" s="8">
        <v>11</v>
      </c>
      <c r="N404" s="8">
        <v>2</v>
      </c>
      <c r="O404" s="8">
        <v>0</v>
      </c>
      <c r="P404" s="8">
        <v>1</v>
      </c>
      <c r="Q404" s="8">
        <v>0</v>
      </c>
      <c r="R404" s="8">
        <v>0</v>
      </c>
    </row>
    <row r="405" spans="1:18">
      <c r="A405" s="8" t="s">
        <v>1070</v>
      </c>
      <c r="B405" s="3" t="s">
        <v>117</v>
      </c>
      <c r="C405" s="8">
        <v>0</v>
      </c>
      <c r="D405" s="8">
        <v>1</v>
      </c>
      <c r="E405" s="8">
        <v>3</v>
      </c>
      <c r="F405" s="8">
        <v>3</v>
      </c>
      <c r="G405" s="8">
        <v>0</v>
      </c>
      <c r="H405" s="8">
        <v>0</v>
      </c>
      <c r="I405" s="8">
        <v>0</v>
      </c>
      <c r="J405" s="8">
        <v>7</v>
      </c>
      <c r="K405" s="8">
        <v>3</v>
      </c>
      <c r="L405" s="8">
        <v>8</v>
      </c>
      <c r="M405" s="8">
        <v>4</v>
      </c>
      <c r="N405" s="8">
        <v>9</v>
      </c>
      <c r="O405" s="8">
        <v>0</v>
      </c>
      <c r="P405" s="8">
        <v>4</v>
      </c>
      <c r="Q405" s="8">
        <v>0</v>
      </c>
      <c r="R405" s="8">
        <v>0</v>
      </c>
    </row>
    <row r="406" spans="1:18">
      <c r="A406" s="8" t="s">
        <v>1071</v>
      </c>
      <c r="B406" s="3" t="s">
        <v>285</v>
      </c>
      <c r="C406" s="8">
        <v>0</v>
      </c>
      <c r="D406" s="8">
        <v>0</v>
      </c>
      <c r="E406" s="8">
        <v>1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2</v>
      </c>
      <c r="L406" s="8">
        <v>2</v>
      </c>
      <c r="M406" s="8">
        <v>3</v>
      </c>
      <c r="N406" s="8">
        <v>2</v>
      </c>
      <c r="O406" s="8">
        <v>0</v>
      </c>
      <c r="P406" s="8">
        <v>0</v>
      </c>
      <c r="Q406" s="8">
        <v>0</v>
      </c>
      <c r="R406" s="8">
        <v>0</v>
      </c>
    </row>
    <row r="407" spans="1:18">
      <c r="A407" s="8" t="s">
        <v>1072</v>
      </c>
      <c r="B407" s="3" t="s">
        <v>119</v>
      </c>
      <c r="C407" s="8">
        <v>0</v>
      </c>
      <c r="D407" s="8">
        <v>0</v>
      </c>
      <c r="E407" s="8">
        <v>4</v>
      </c>
      <c r="F407" s="8">
        <v>0</v>
      </c>
      <c r="G407" s="8">
        <v>0</v>
      </c>
      <c r="H407" s="8">
        <v>0</v>
      </c>
      <c r="I407" s="8">
        <v>0</v>
      </c>
      <c r="J407" s="8">
        <v>7</v>
      </c>
      <c r="K407" s="8">
        <v>3</v>
      </c>
      <c r="L407" s="8">
        <v>8</v>
      </c>
      <c r="M407" s="8">
        <v>11</v>
      </c>
      <c r="N407" s="8">
        <v>8</v>
      </c>
      <c r="O407" s="8">
        <v>4</v>
      </c>
      <c r="P407" s="8">
        <v>5</v>
      </c>
      <c r="Q407" s="8">
        <v>0</v>
      </c>
      <c r="R407" s="8">
        <v>0</v>
      </c>
    </row>
    <row r="408" spans="1:18">
      <c r="A408" s="8" t="s">
        <v>1160</v>
      </c>
      <c r="B408" s="3" t="s">
        <v>121</v>
      </c>
      <c r="C408" s="8">
        <v>0</v>
      </c>
      <c r="D408" s="8">
        <v>1</v>
      </c>
      <c r="E408" s="8">
        <v>1</v>
      </c>
      <c r="F408" s="8">
        <v>4</v>
      </c>
      <c r="G408" s="8">
        <v>1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6</v>
      </c>
      <c r="N408" s="8">
        <v>3</v>
      </c>
      <c r="O408" s="8">
        <v>0</v>
      </c>
      <c r="P408" s="8">
        <v>8</v>
      </c>
      <c r="Q408" s="8">
        <v>3</v>
      </c>
      <c r="R408" s="8">
        <v>0</v>
      </c>
    </row>
    <row r="409" spans="1:18">
      <c r="A409" s="8" t="s">
        <v>1073</v>
      </c>
      <c r="B409" s="3" t="s">
        <v>123</v>
      </c>
      <c r="C409" s="8">
        <v>0</v>
      </c>
      <c r="D409" s="8">
        <v>0</v>
      </c>
      <c r="E409" s="8">
        <v>0</v>
      </c>
      <c r="F409" s="8">
        <v>6</v>
      </c>
      <c r="G409" s="8">
        <v>0</v>
      </c>
      <c r="H409" s="8">
        <v>0</v>
      </c>
      <c r="I409" s="8">
        <v>0</v>
      </c>
      <c r="J409" s="8">
        <v>6</v>
      </c>
      <c r="K409" s="8">
        <v>3</v>
      </c>
      <c r="L409" s="8">
        <v>5</v>
      </c>
      <c r="M409" s="8">
        <v>4</v>
      </c>
      <c r="N409" s="8">
        <v>2</v>
      </c>
      <c r="O409" s="8">
        <v>0</v>
      </c>
      <c r="P409" s="8">
        <v>6</v>
      </c>
      <c r="Q409" s="8">
        <v>3</v>
      </c>
      <c r="R409" s="8">
        <v>0</v>
      </c>
    </row>
    <row r="410" spans="1:18">
      <c r="A410" s="8" t="s">
        <v>1161</v>
      </c>
      <c r="B410" s="3" t="s">
        <v>125</v>
      </c>
      <c r="C410" s="8">
        <v>0</v>
      </c>
      <c r="D410" s="8">
        <v>0</v>
      </c>
      <c r="E410" s="8">
        <v>5</v>
      </c>
      <c r="F410" s="8">
        <v>1</v>
      </c>
      <c r="G410" s="8">
        <v>0</v>
      </c>
      <c r="H410" s="8">
        <v>0</v>
      </c>
      <c r="I410" s="8">
        <v>0</v>
      </c>
      <c r="J410" s="8">
        <v>11</v>
      </c>
      <c r="K410" s="8">
        <v>4</v>
      </c>
      <c r="L410" s="8">
        <v>7</v>
      </c>
      <c r="M410" s="8">
        <v>7</v>
      </c>
      <c r="N410" s="8">
        <v>8</v>
      </c>
      <c r="O410" s="8">
        <v>0</v>
      </c>
      <c r="P410" s="8">
        <v>7</v>
      </c>
      <c r="Q410" s="8">
        <v>3</v>
      </c>
      <c r="R410" s="8">
        <v>0</v>
      </c>
    </row>
    <row r="411" spans="1:18">
      <c r="A411" s="8" t="s">
        <v>1074</v>
      </c>
      <c r="B411" s="3" t="s">
        <v>127</v>
      </c>
      <c r="C411" s="8">
        <v>0</v>
      </c>
      <c r="D411" s="8">
        <v>0</v>
      </c>
      <c r="E411" s="8">
        <v>1</v>
      </c>
      <c r="F411" s="8">
        <v>0</v>
      </c>
      <c r="G411" s="8">
        <v>0</v>
      </c>
      <c r="H411" s="8">
        <v>0</v>
      </c>
      <c r="I411" s="8">
        <v>0</v>
      </c>
      <c r="J411" s="8">
        <v>1</v>
      </c>
      <c r="K411" s="8">
        <v>1</v>
      </c>
      <c r="L411" s="8">
        <v>3</v>
      </c>
      <c r="M411" s="8">
        <v>9</v>
      </c>
      <c r="N411" s="8">
        <v>1</v>
      </c>
      <c r="O411" s="8">
        <v>0</v>
      </c>
      <c r="P411" s="8">
        <v>1</v>
      </c>
      <c r="Q411" s="8">
        <v>0</v>
      </c>
      <c r="R411" s="8">
        <v>0</v>
      </c>
    </row>
    <row r="412" spans="1:18">
      <c r="A412" s="8" t="s">
        <v>1075</v>
      </c>
      <c r="B412" s="3" t="s">
        <v>129</v>
      </c>
      <c r="C412" s="8">
        <v>0</v>
      </c>
      <c r="D412" s="8">
        <v>0</v>
      </c>
      <c r="E412" s="8">
        <v>0</v>
      </c>
      <c r="F412" s="8">
        <v>2</v>
      </c>
      <c r="G412" s="8">
        <v>0</v>
      </c>
      <c r="H412" s="8">
        <v>0</v>
      </c>
      <c r="I412" s="8">
        <v>0</v>
      </c>
      <c r="J412" s="8">
        <v>4</v>
      </c>
      <c r="K412" s="8">
        <v>3</v>
      </c>
      <c r="L412" s="8">
        <v>5</v>
      </c>
      <c r="M412" s="8">
        <v>3</v>
      </c>
      <c r="N412" s="8">
        <v>1</v>
      </c>
      <c r="O412" s="8">
        <v>0</v>
      </c>
      <c r="P412" s="8">
        <v>6</v>
      </c>
      <c r="Q412" s="8">
        <v>2</v>
      </c>
      <c r="R412" s="8">
        <v>0</v>
      </c>
    </row>
    <row r="413" spans="1:18">
      <c r="A413" s="8" t="s">
        <v>1076</v>
      </c>
      <c r="B413" s="3" t="s">
        <v>131</v>
      </c>
      <c r="C413" s="8">
        <v>0</v>
      </c>
      <c r="D413" s="8">
        <v>0</v>
      </c>
      <c r="E413" s="8">
        <v>0</v>
      </c>
      <c r="F413" s="8">
        <v>1</v>
      </c>
      <c r="G413" s="8">
        <v>0</v>
      </c>
      <c r="H413" s="8">
        <v>0</v>
      </c>
      <c r="I413" s="8">
        <v>0</v>
      </c>
      <c r="J413" s="8">
        <v>2</v>
      </c>
      <c r="K413" s="8">
        <v>1</v>
      </c>
      <c r="L413" s="8">
        <v>4</v>
      </c>
      <c r="M413" s="8">
        <v>9</v>
      </c>
      <c r="N413" s="8">
        <v>4</v>
      </c>
      <c r="O413" s="8">
        <v>0</v>
      </c>
      <c r="P413" s="8">
        <v>3</v>
      </c>
      <c r="Q413" s="8">
        <v>0</v>
      </c>
      <c r="R413" s="8">
        <v>0</v>
      </c>
    </row>
    <row r="414" spans="1:18">
      <c r="A414" s="8" t="s">
        <v>1077</v>
      </c>
      <c r="B414" s="3" t="s">
        <v>133</v>
      </c>
      <c r="C414" s="8">
        <v>0</v>
      </c>
      <c r="D414" s="8">
        <v>0</v>
      </c>
      <c r="E414" s="8">
        <v>0</v>
      </c>
      <c r="F414" s="8">
        <v>3</v>
      </c>
      <c r="G414" s="8">
        <v>0</v>
      </c>
      <c r="H414" s="8">
        <v>1</v>
      </c>
      <c r="I414" s="8">
        <v>1</v>
      </c>
      <c r="J414" s="8">
        <v>5</v>
      </c>
      <c r="K414" s="8">
        <v>2</v>
      </c>
      <c r="L414" s="8">
        <v>1</v>
      </c>
      <c r="M414" s="8">
        <v>12</v>
      </c>
      <c r="N414" s="8">
        <v>4</v>
      </c>
      <c r="O414" s="8">
        <v>0</v>
      </c>
      <c r="P414" s="8">
        <v>4</v>
      </c>
      <c r="Q414" s="8">
        <v>1</v>
      </c>
      <c r="R414" s="8">
        <v>0</v>
      </c>
    </row>
    <row r="415" spans="1:18">
      <c r="A415" s="8" t="s">
        <v>1054</v>
      </c>
      <c r="B415" s="3" t="s">
        <v>135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4</v>
      </c>
      <c r="K415" s="8">
        <v>1</v>
      </c>
      <c r="L415" s="8">
        <v>4</v>
      </c>
      <c r="M415" s="8">
        <v>10</v>
      </c>
      <c r="N415" s="8">
        <v>4</v>
      </c>
      <c r="O415" s="8">
        <v>1</v>
      </c>
      <c r="P415" s="8">
        <v>1</v>
      </c>
      <c r="Q415" s="8">
        <v>1</v>
      </c>
      <c r="R415" s="8">
        <v>1</v>
      </c>
    </row>
    <row r="416" spans="1:18">
      <c r="A416" s="8" t="s">
        <v>1078</v>
      </c>
      <c r="B416" s="3" t="s">
        <v>394</v>
      </c>
      <c r="C416" s="8">
        <v>0</v>
      </c>
      <c r="D416" s="8">
        <v>0</v>
      </c>
      <c r="E416" s="8">
        <v>1</v>
      </c>
      <c r="F416" s="8">
        <v>3</v>
      </c>
      <c r="G416" s="8">
        <v>0</v>
      </c>
      <c r="H416" s="8">
        <v>0</v>
      </c>
      <c r="I416" s="8">
        <v>0</v>
      </c>
      <c r="J416" s="8">
        <v>7</v>
      </c>
      <c r="K416" s="8">
        <v>0</v>
      </c>
      <c r="L416" s="8">
        <v>2</v>
      </c>
      <c r="M416" s="8">
        <v>16</v>
      </c>
      <c r="N416" s="8">
        <v>7</v>
      </c>
      <c r="O416" s="8">
        <v>0</v>
      </c>
      <c r="P416" s="8">
        <v>1</v>
      </c>
      <c r="Q416" s="8">
        <v>1</v>
      </c>
      <c r="R416" s="8">
        <v>0</v>
      </c>
    </row>
    <row r="417" spans="1:18">
      <c r="A417" s="8" t="s">
        <v>1055</v>
      </c>
      <c r="B417" s="3" t="s">
        <v>137</v>
      </c>
      <c r="C417" s="8">
        <v>0</v>
      </c>
      <c r="D417" s="8">
        <v>1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3</v>
      </c>
      <c r="K417" s="8">
        <v>2</v>
      </c>
      <c r="L417" s="8">
        <v>5</v>
      </c>
      <c r="M417" s="8">
        <v>3</v>
      </c>
      <c r="N417" s="8">
        <v>2</v>
      </c>
      <c r="O417" s="8">
        <v>0</v>
      </c>
      <c r="P417" s="8">
        <v>4</v>
      </c>
      <c r="Q417" s="8">
        <v>1</v>
      </c>
      <c r="R417" s="8">
        <v>0</v>
      </c>
    </row>
    <row r="418" spans="1:18">
      <c r="A418" s="8" t="s">
        <v>1079</v>
      </c>
      <c r="B418" s="3" t="s">
        <v>139</v>
      </c>
      <c r="C418" s="8">
        <v>0</v>
      </c>
      <c r="D418" s="8">
        <v>0</v>
      </c>
      <c r="E418" s="8">
        <v>1</v>
      </c>
      <c r="F418" s="8">
        <v>0</v>
      </c>
      <c r="G418" s="8">
        <v>0</v>
      </c>
      <c r="H418" s="8">
        <v>0</v>
      </c>
      <c r="I418" s="8">
        <v>0</v>
      </c>
      <c r="J418" s="8">
        <v>1</v>
      </c>
      <c r="K418" s="8">
        <v>3</v>
      </c>
      <c r="L418" s="8">
        <v>6</v>
      </c>
      <c r="M418" s="8">
        <v>2</v>
      </c>
      <c r="N418" s="8">
        <v>4</v>
      </c>
      <c r="O418" s="8">
        <v>1</v>
      </c>
      <c r="P418" s="8">
        <v>1</v>
      </c>
      <c r="Q418" s="8">
        <v>1</v>
      </c>
      <c r="R418" s="8">
        <v>0</v>
      </c>
    </row>
    <row r="419" spans="1:18">
      <c r="A419" s="8" t="s">
        <v>1080</v>
      </c>
      <c r="B419" s="3" t="s">
        <v>141</v>
      </c>
      <c r="C419" s="8">
        <v>0</v>
      </c>
      <c r="D419" s="8">
        <v>0</v>
      </c>
      <c r="E419" s="8">
        <v>2</v>
      </c>
      <c r="F419" s="8">
        <v>6</v>
      </c>
      <c r="G419" s="8">
        <v>0</v>
      </c>
      <c r="H419" s="8">
        <v>0</v>
      </c>
      <c r="I419" s="8">
        <v>0</v>
      </c>
      <c r="J419" s="8">
        <v>11</v>
      </c>
      <c r="K419" s="8">
        <v>3</v>
      </c>
      <c r="L419" s="8">
        <v>10</v>
      </c>
      <c r="M419" s="8">
        <v>9</v>
      </c>
      <c r="N419" s="8">
        <v>7</v>
      </c>
      <c r="O419" s="8">
        <v>0</v>
      </c>
      <c r="P419" s="8">
        <v>6</v>
      </c>
      <c r="Q419" s="8">
        <v>1</v>
      </c>
      <c r="R419" s="8">
        <v>0</v>
      </c>
    </row>
    <row r="420" spans="1:18">
      <c r="A420" s="8" t="s">
        <v>1162</v>
      </c>
      <c r="B420" s="3" t="s">
        <v>143</v>
      </c>
      <c r="C420" s="8">
        <v>0</v>
      </c>
      <c r="D420" s="8">
        <v>1</v>
      </c>
      <c r="E420" s="8">
        <v>1</v>
      </c>
      <c r="F420" s="8">
        <v>3</v>
      </c>
      <c r="G420" s="8">
        <v>1</v>
      </c>
      <c r="H420" s="8">
        <v>0</v>
      </c>
      <c r="I420" s="8">
        <v>0</v>
      </c>
      <c r="J420" s="8">
        <v>5</v>
      </c>
      <c r="K420" s="8">
        <v>6</v>
      </c>
      <c r="L420" s="8">
        <v>10</v>
      </c>
      <c r="M420" s="8">
        <v>9</v>
      </c>
      <c r="N420" s="8">
        <v>6</v>
      </c>
      <c r="O420" s="8">
        <v>0</v>
      </c>
      <c r="P420" s="8">
        <v>2</v>
      </c>
      <c r="Q420" s="8">
        <v>1</v>
      </c>
      <c r="R420" s="8">
        <v>0</v>
      </c>
    </row>
    <row r="421" spans="1:18">
      <c r="A421" s="8" t="s">
        <v>1081</v>
      </c>
      <c r="B421" s="3" t="s">
        <v>400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6</v>
      </c>
      <c r="M421" s="8">
        <v>6</v>
      </c>
      <c r="N421" s="8">
        <v>3</v>
      </c>
      <c r="O421" s="8">
        <v>0</v>
      </c>
      <c r="P421" s="8">
        <v>7</v>
      </c>
      <c r="Q421" s="8">
        <v>2</v>
      </c>
      <c r="R421" s="8">
        <v>0</v>
      </c>
    </row>
    <row r="422" spans="1:18">
      <c r="A422" s="8" t="s">
        <v>1082</v>
      </c>
      <c r="B422" s="3" t="s">
        <v>149</v>
      </c>
      <c r="C422" s="8">
        <v>0</v>
      </c>
      <c r="D422" s="8">
        <v>0</v>
      </c>
      <c r="E422" s="8">
        <v>1</v>
      </c>
      <c r="F422" s="8">
        <v>2</v>
      </c>
      <c r="G422" s="8">
        <v>0</v>
      </c>
      <c r="H422" s="8">
        <v>0</v>
      </c>
      <c r="I422" s="8">
        <v>0</v>
      </c>
      <c r="J422" s="8">
        <v>3</v>
      </c>
      <c r="K422" s="8">
        <v>1</v>
      </c>
      <c r="L422" s="8">
        <v>1</v>
      </c>
      <c r="M422" s="8">
        <v>8</v>
      </c>
      <c r="N422" s="8">
        <v>1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1042</v>
      </c>
      <c r="B423" s="3" t="s">
        <v>151</v>
      </c>
      <c r="C423" s="8">
        <v>0</v>
      </c>
      <c r="D423" s="8">
        <v>1</v>
      </c>
      <c r="E423" s="8">
        <v>3</v>
      </c>
      <c r="F423" s="8">
        <v>5</v>
      </c>
      <c r="G423" s="8">
        <v>0</v>
      </c>
      <c r="H423" s="8">
        <v>0</v>
      </c>
      <c r="I423" s="8">
        <v>0</v>
      </c>
      <c r="J423" s="8">
        <v>16</v>
      </c>
      <c r="K423" s="8">
        <v>1</v>
      </c>
      <c r="L423" s="8">
        <v>7</v>
      </c>
      <c r="M423" s="8">
        <v>20</v>
      </c>
      <c r="N423" s="8">
        <v>10</v>
      </c>
      <c r="O423" s="8">
        <v>0</v>
      </c>
      <c r="P423" s="8">
        <v>5</v>
      </c>
      <c r="Q423" s="8">
        <v>0</v>
      </c>
      <c r="R423" s="8">
        <v>0</v>
      </c>
    </row>
    <row r="424" spans="1:18">
      <c r="A424" s="8" t="s">
        <v>1056</v>
      </c>
      <c r="B424" s="3" t="s">
        <v>57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2</v>
      </c>
      <c r="K424" s="8">
        <v>1</v>
      </c>
      <c r="L424" s="8">
        <v>2</v>
      </c>
      <c r="M424" s="8">
        <v>0</v>
      </c>
      <c r="N424" s="8">
        <v>0</v>
      </c>
      <c r="O424" s="8">
        <v>0</v>
      </c>
      <c r="P424" s="8">
        <v>2</v>
      </c>
      <c r="Q424" s="8">
        <v>1</v>
      </c>
      <c r="R424" s="8">
        <v>0</v>
      </c>
    </row>
    <row r="425" spans="1:18">
      <c r="A425" s="8" t="s">
        <v>1043</v>
      </c>
      <c r="B425" s="3" t="s">
        <v>154</v>
      </c>
      <c r="C425" s="8">
        <v>0</v>
      </c>
      <c r="D425" s="8">
        <v>1</v>
      </c>
      <c r="E425" s="8">
        <v>2</v>
      </c>
      <c r="F425" s="8">
        <v>1</v>
      </c>
      <c r="G425" s="8">
        <v>0</v>
      </c>
      <c r="H425" s="8">
        <v>0</v>
      </c>
      <c r="I425" s="8">
        <v>0</v>
      </c>
      <c r="J425" s="8">
        <v>4</v>
      </c>
      <c r="K425" s="8">
        <v>4</v>
      </c>
      <c r="L425" s="8">
        <v>11</v>
      </c>
      <c r="M425" s="8">
        <v>5</v>
      </c>
      <c r="N425" s="8">
        <v>4</v>
      </c>
      <c r="O425" s="8">
        <v>0</v>
      </c>
      <c r="P425" s="8">
        <v>4</v>
      </c>
      <c r="Q425" s="8">
        <v>0</v>
      </c>
      <c r="R425" s="8">
        <v>0</v>
      </c>
    </row>
    <row r="426" spans="1:18">
      <c r="A426" s="8" t="s">
        <v>1044</v>
      </c>
      <c r="B426" s="3" t="s">
        <v>156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4</v>
      </c>
      <c r="K426" s="8">
        <v>1</v>
      </c>
      <c r="L426" s="8">
        <v>9</v>
      </c>
      <c r="M426" s="8">
        <v>5</v>
      </c>
      <c r="N426" s="8">
        <v>4</v>
      </c>
      <c r="O426" s="8">
        <v>0</v>
      </c>
      <c r="P426" s="8">
        <v>6</v>
      </c>
      <c r="Q426" s="8">
        <v>0</v>
      </c>
      <c r="R426" s="8">
        <v>0</v>
      </c>
    </row>
    <row r="427" spans="1:18">
      <c r="A427" s="8" t="s">
        <v>1083</v>
      </c>
      <c r="B427" s="3" t="s">
        <v>310</v>
      </c>
      <c r="C427" s="8">
        <v>0</v>
      </c>
      <c r="D427" s="8">
        <v>0</v>
      </c>
      <c r="E427" s="8">
        <v>2</v>
      </c>
      <c r="F427" s="8">
        <v>2</v>
      </c>
      <c r="G427" s="8">
        <v>0</v>
      </c>
      <c r="H427" s="8">
        <v>0</v>
      </c>
      <c r="I427" s="8">
        <v>0</v>
      </c>
      <c r="J427" s="8">
        <v>4</v>
      </c>
      <c r="K427" s="8">
        <v>5</v>
      </c>
      <c r="L427" s="8">
        <v>4</v>
      </c>
      <c r="M427" s="8">
        <v>8</v>
      </c>
      <c r="N427" s="8">
        <v>4</v>
      </c>
      <c r="O427" s="8">
        <v>0</v>
      </c>
      <c r="P427" s="8">
        <v>5</v>
      </c>
      <c r="Q427" s="8">
        <v>2</v>
      </c>
      <c r="R427" s="8">
        <v>0</v>
      </c>
    </row>
    <row r="428" spans="1:18">
      <c r="A428" s="8" t="s">
        <v>1084</v>
      </c>
      <c r="B428" s="3" t="s">
        <v>158</v>
      </c>
      <c r="C428" s="8">
        <v>0</v>
      </c>
      <c r="D428" s="8">
        <v>0</v>
      </c>
      <c r="E428" s="8">
        <v>0</v>
      </c>
      <c r="F428" s="8">
        <v>3</v>
      </c>
      <c r="G428" s="8">
        <v>0</v>
      </c>
      <c r="H428" s="8">
        <v>0</v>
      </c>
      <c r="I428" s="8">
        <v>0</v>
      </c>
      <c r="J428" s="8">
        <v>5</v>
      </c>
      <c r="K428" s="8">
        <v>2</v>
      </c>
      <c r="L428" s="8">
        <v>1</v>
      </c>
      <c r="M428" s="8">
        <v>5</v>
      </c>
      <c r="N428" s="8">
        <v>4</v>
      </c>
      <c r="O428" s="8">
        <v>0</v>
      </c>
      <c r="P428" s="8">
        <v>3</v>
      </c>
      <c r="Q428" s="8">
        <v>0</v>
      </c>
      <c r="R428" s="8">
        <v>0</v>
      </c>
    </row>
    <row r="429" spans="1:18">
      <c r="A429" s="8" t="s">
        <v>1085</v>
      </c>
      <c r="B429" s="3" t="s">
        <v>160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4</v>
      </c>
      <c r="K429" s="8">
        <v>1</v>
      </c>
      <c r="L429" s="8">
        <v>6</v>
      </c>
      <c r="M429" s="8">
        <v>14</v>
      </c>
      <c r="N429" s="8">
        <v>5</v>
      </c>
      <c r="O429" s="8">
        <v>0</v>
      </c>
      <c r="P429" s="8">
        <v>3</v>
      </c>
      <c r="Q429" s="8">
        <v>2</v>
      </c>
      <c r="R429" s="8">
        <v>0</v>
      </c>
    </row>
    <row r="430" spans="1:18">
      <c r="A430" s="8" t="s">
        <v>1086</v>
      </c>
      <c r="B430" s="3" t="s">
        <v>162</v>
      </c>
      <c r="C430" s="8">
        <v>0</v>
      </c>
      <c r="D430" s="8">
        <v>0</v>
      </c>
      <c r="E430" s="8">
        <v>0</v>
      </c>
      <c r="F430" s="8">
        <v>2</v>
      </c>
      <c r="G430" s="8">
        <v>0</v>
      </c>
      <c r="H430" s="8">
        <v>0</v>
      </c>
      <c r="I430" s="8">
        <v>0</v>
      </c>
      <c r="J430" s="8">
        <v>2</v>
      </c>
      <c r="K430" s="8">
        <v>1</v>
      </c>
      <c r="L430" s="8">
        <v>4</v>
      </c>
      <c r="M430" s="8">
        <v>9</v>
      </c>
      <c r="N430" s="8">
        <v>5</v>
      </c>
      <c r="O430" s="8">
        <v>1</v>
      </c>
      <c r="P430" s="8">
        <v>1</v>
      </c>
      <c r="Q430" s="8">
        <v>0</v>
      </c>
      <c r="R430" s="8">
        <v>0</v>
      </c>
    </row>
    <row r="431" spans="1:18">
      <c r="A431" s="8" t="s">
        <v>1163</v>
      </c>
      <c r="B431" s="3" t="s">
        <v>164</v>
      </c>
      <c r="C431" s="8">
        <v>0</v>
      </c>
      <c r="D431" s="8">
        <v>0</v>
      </c>
      <c r="E431" s="8">
        <v>1</v>
      </c>
      <c r="F431" s="8">
        <v>1</v>
      </c>
      <c r="G431" s="8">
        <v>0</v>
      </c>
      <c r="H431" s="8">
        <v>0</v>
      </c>
      <c r="I431" s="8">
        <v>0</v>
      </c>
      <c r="J431" s="8">
        <v>5</v>
      </c>
      <c r="K431" s="8">
        <v>1</v>
      </c>
      <c r="L431" s="8">
        <v>3</v>
      </c>
      <c r="M431" s="8">
        <v>12</v>
      </c>
      <c r="N431" s="8">
        <v>8</v>
      </c>
      <c r="O431" s="8">
        <v>0</v>
      </c>
      <c r="P431" s="8">
        <v>2</v>
      </c>
      <c r="Q431" s="8">
        <v>1</v>
      </c>
      <c r="R431" s="8">
        <v>0</v>
      </c>
    </row>
    <row r="432" spans="1:18">
      <c r="A432" s="8" t="s">
        <v>1087</v>
      </c>
      <c r="B432" s="3" t="s">
        <v>166</v>
      </c>
      <c r="C432" s="8">
        <v>0</v>
      </c>
      <c r="D432" s="8">
        <v>0</v>
      </c>
      <c r="E432" s="8">
        <v>5</v>
      </c>
      <c r="F432" s="8">
        <v>5</v>
      </c>
      <c r="G432" s="8">
        <v>0</v>
      </c>
      <c r="H432" s="8">
        <v>0</v>
      </c>
      <c r="I432" s="8">
        <v>1</v>
      </c>
      <c r="J432" s="8">
        <v>10</v>
      </c>
      <c r="K432" s="8">
        <v>2</v>
      </c>
      <c r="L432" s="8">
        <v>7</v>
      </c>
      <c r="M432" s="8">
        <v>12</v>
      </c>
      <c r="N432" s="8">
        <v>8</v>
      </c>
      <c r="O432" s="8">
        <v>1</v>
      </c>
      <c r="P432" s="8">
        <v>5</v>
      </c>
      <c r="Q432" s="8">
        <v>3</v>
      </c>
      <c r="R432" s="8">
        <v>0</v>
      </c>
    </row>
    <row r="433" spans="1:18">
      <c r="A433" s="8" t="s">
        <v>1088</v>
      </c>
      <c r="B433" s="3" t="s">
        <v>168</v>
      </c>
      <c r="C433" s="8">
        <v>0</v>
      </c>
      <c r="D433" s="8">
        <v>0</v>
      </c>
      <c r="E433" s="8">
        <v>2</v>
      </c>
      <c r="F433" s="8">
        <v>4</v>
      </c>
      <c r="G433" s="8">
        <v>0</v>
      </c>
      <c r="H433" s="8">
        <v>0</v>
      </c>
      <c r="I433" s="8">
        <v>0</v>
      </c>
      <c r="J433" s="8">
        <v>7</v>
      </c>
      <c r="K433" s="8">
        <v>3</v>
      </c>
      <c r="L433" s="8">
        <v>9</v>
      </c>
      <c r="M433" s="8">
        <v>5</v>
      </c>
      <c r="N433" s="8">
        <v>2</v>
      </c>
      <c r="O433" s="8">
        <v>1</v>
      </c>
      <c r="P433" s="8">
        <v>2</v>
      </c>
      <c r="Q433" s="8">
        <v>2</v>
      </c>
      <c r="R433" s="8">
        <v>0</v>
      </c>
    </row>
    <row r="434" spans="1:18">
      <c r="A434" s="8" t="s">
        <v>1164</v>
      </c>
      <c r="B434" s="3" t="s">
        <v>170</v>
      </c>
      <c r="C434" s="8">
        <v>0</v>
      </c>
      <c r="D434" s="8">
        <v>0</v>
      </c>
      <c r="E434" s="8">
        <v>0</v>
      </c>
      <c r="F434" s="8">
        <v>3</v>
      </c>
      <c r="G434" s="8">
        <v>0</v>
      </c>
      <c r="H434" s="8">
        <v>0</v>
      </c>
      <c r="I434" s="8">
        <v>0</v>
      </c>
      <c r="J434" s="8">
        <v>5</v>
      </c>
      <c r="K434" s="8">
        <v>1</v>
      </c>
      <c r="L434" s="8">
        <v>7</v>
      </c>
      <c r="M434" s="8">
        <v>7</v>
      </c>
      <c r="N434" s="8">
        <v>6</v>
      </c>
      <c r="O434" s="8">
        <v>1</v>
      </c>
      <c r="P434" s="8">
        <v>4</v>
      </c>
      <c r="Q434" s="8">
        <v>3</v>
      </c>
      <c r="R434" s="8">
        <v>0</v>
      </c>
    </row>
    <row r="435" spans="1:18">
      <c r="A435" s="8" t="s">
        <v>1089</v>
      </c>
      <c r="B435" s="3" t="s">
        <v>172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2</v>
      </c>
      <c r="K435" s="8">
        <v>1</v>
      </c>
      <c r="L435" s="8">
        <v>1</v>
      </c>
      <c r="M435" s="8">
        <v>10</v>
      </c>
      <c r="N435" s="8">
        <v>4</v>
      </c>
      <c r="O435" s="8">
        <v>0</v>
      </c>
      <c r="P435" s="8">
        <v>2</v>
      </c>
      <c r="Q435" s="8">
        <v>0</v>
      </c>
      <c r="R435" s="8">
        <v>0</v>
      </c>
    </row>
    <row r="436" spans="1:18">
      <c r="A436" s="8" t="s">
        <v>1090</v>
      </c>
      <c r="B436" s="3" t="s">
        <v>174</v>
      </c>
      <c r="C436" s="8">
        <v>1</v>
      </c>
      <c r="D436" s="8">
        <v>0</v>
      </c>
      <c r="E436" s="8">
        <v>4</v>
      </c>
      <c r="F436" s="8">
        <v>5</v>
      </c>
      <c r="G436" s="8">
        <v>1</v>
      </c>
      <c r="H436" s="8">
        <v>0</v>
      </c>
      <c r="I436" s="8">
        <v>0</v>
      </c>
      <c r="J436" s="8">
        <v>10</v>
      </c>
      <c r="K436" s="8">
        <v>2</v>
      </c>
      <c r="L436" s="8">
        <v>4</v>
      </c>
      <c r="M436" s="8">
        <v>13</v>
      </c>
      <c r="N436" s="8">
        <v>4</v>
      </c>
      <c r="O436" s="8">
        <v>3</v>
      </c>
      <c r="P436" s="8">
        <v>2</v>
      </c>
      <c r="Q436" s="8">
        <v>1</v>
      </c>
      <c r="R436" s="8">
        <v>0</v>
      </c>
    </row>
    <row r="437" spans="1:18">
      <c r="A437" s="8" t="s">
        <v>1091</v>
      </c>
      <c r="B437" s="3" t="s">
        <v>176</v>
      </c>
      <c r="C437" s="8">
        <v>0</v>
      </c>
      <c r="D437" s="8">
        <v>0</v>
      </c>
      <c r="E437" s="8">
        <v>2</v>
      </c>
      <c r="F437" s="8">
        <v>4</v>
      </c>
      <c r="G437" s="8">
        <v>0</v>
      </c>
      <c r="H437" s="8">
        <v>0</v>
      </c>
      <c r="I437" s="8">
        <v>0</v>
      </c>
      <c r="J437" s="8">
        <v>6</v>
      </c>
      <c r="K437" s="8">
        <v>0</v>
      </c>
      <c r="L437" s="8">
        <v>5</v>
      </c>
      <c r="M437" s="8">
        <v>7</v>
      </c>
      <c r="N437" s="8">
        <v>4</v>
      </c>
      <c r="O437" s="8">
        <v>0</v>
      </c>
      <c r="P437" s="8">
        <v>4</v>
      </c>
      <c r="Q437" s="8">
        <v>1</v>
      </c>
      <c r="R437" s="8">
        <v>0</v>
      </c>
    </row>
    <row r="438" spans="1:18">
      <c r="A438" s="8" t="s">
        <v>1165</v>
      </c>
      <c r="B438" s="3" t="s">
        <v>178</v>
      </c>
      <c r="C438" s="8">
        <v>1</v>
      </c>
      <c r="D438" s="8">
        <v>2</v>
      </c>
      <c r="E438" s="8">
        <v>3</v>
      </c>
      <c r="F438" s="8">
        <v>1</v>
      </c>
      <c r="G438" s="8">
        <v>1</v>
      </c>
      <c r="H438" s="8">
        <v>0</v>
      </c>
      <c r="I438" s="8">
        <v>0</v>
      </c>
      <c r="J438" s="8">
        <v>7</v>
      </c>
      <c r="K438" s="8">
        <v>4</v>
      </c>
      <c r="L438" s="8">
        <v>5</v>
      </c>
      <c r="M438" s="8">
        <v>5</v>
      </c>
      <c r="N438" s="8">
        <v>1</v>
      </c>
      <c r="O438" s="8">
        <v>0</v>
      </c>
      <c r="P438" s="8">
        <v>3</v>
      </c>
      <c r="Q438" s="8">
        <v>4</v>
      </c>
      <c r="R438" s="8">
        <v>0</v>
      </c>
    </row>
    <row r="439" spans="1:18">
      <c r="A439" s="8" t="s">
        <v>1092</v>
      </c>
      <c r="B439" s="3" t="s">
        <v>180</v>
      </c>
      <c r="C439" s="8">
        <v>0</v>
      </c>
      <c r="D439" s="8">
        <v>1</v>
      </c>
      <c r="E439" s="8">
        <v>1</v>
      </c>
      <c r="F439" s="8">
        <v>0</v>
      </c>
      <c r="G439" s="8">
        <v>0</v>
      </c>
      <c r="H439" s="8">
        <v>0</v>
      </c>
      <c r="I439" s="8">
        <v>0</v>
      </c>
      <c r="J439" s="8">
        <v>2</v>
      </c>
      <c r="K439" s="8">
        <v>2</v>
      </c>
      <c r="L439" s="8">
        <v>1</v>
      </c>
      <c r="M439" s="8">
        <v>3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</row>
    <row r="440" spans="1:18">
      <c r="A440" s="8" t="s">
        <v>1093</v>
      </c>
      <c r="B440" s="3" t="s">
        <v>324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1</v>
      </c>
      <c r="L440" s="8">
        <v>3</v>
      </c>
      <c r="M440" s="8">
        <v>6</v>
      </c>
      <c r="N440" s="8">
        <v>4</v>
      </c>
      <c r="O440" s="8">
        <v>0</v>
      </c>
      <c r="P440" s="8">
        <v>1</v>
      </c>
      <c r="Q440" s="8">
        <v>1</v>
      </c>
      <c r="R440" s="8">
        <v>0</v>
      </c>
    </row>
    <row r="441" spans="1:18">
      <c r="A441" s="8" t="s">
        <v>1094</v>
      </c>
      <c r="B441" s="3" t="s">
        <v>182</v>
      </c>
      <c r="C441" s="8">
        <v>1</v>
      </c>
      <c r="D441" s="8">
        <v>0</v>
      </c>
      <c r="E441" s="8">
        <v>2</v>
      </c>
      <c r="F441" s="8">
        <v>2</v>
      </c>
      <c r="G441" s="8">
        <v>0</v>
      </c>
      <c r="H441" s="8">
        <v>0</v>
      </c>
      <c r="I441" s="8">
        <v>0</v>
      </c>
      <c r="J441" s="8">
        <v>5</v>
      </c>
      <c r="K441" s="8">
        <v>5</v>
      </c>
      <c r="L441" s="8">
        <v>8</v>
      </c>
      <c r="M441" s="8">
        <v>8</v>
      </c>
      <c r="N441" s="8">
        <v>3</v>
      </c>
      <c r="O441" s="8">
        <v>2</v>
      </c>
      <c r="P441" s="8">
        <v>5</v>
      </c>
      <c r="Q441" s="8">
        <v>1</v>
      </c>
      <c r="R441" s="8">
        <v>0</v>
      </c>
    </row>
    <row r="442" spans="1:18">
      <c r="A442" s="8" t="s">
        <v>1095</v>
      </c>
      <c r="B442" s="3" t="s">
        <v>184</v>
      </c>
      <c r="C442" s="8">
        <v>0</v>
      </c>
      <c r="D442" s="8">
        <v>0</v>
      </c>
      <c r="E442" s="8">
        <v>1</v>
      </c>
      <c r="F442" s="8">
        <v>0</v>
      </c>
      <c r="G442" s="8">
        <v>0</v>
      </c>
      <c r="H442" s="8">
        <v>0</v>
      </c>
      <c r="I442" s="8">
        <v>0</v>
      </c>
      <c r="J442" s="8">
        <v>7</v>
      </c>
      <c r="K442" s="8">
        <v>1</v>
      </c>
      <c r="L442" s="8">
        <v>4</v>
      </c>
      <c r="M442" s="8">
        <v>10</v>
      </c>
      <c r="N442" s="8">
        <v>0</v>
      </c>
      <c r="O442" s="8">
        <v>0</v>
      </c>
      <c r="P442" s="8">
        <v>3</v>
      </c>
      <c r="Q442" s="8">
        <v>3</v>
      </c>
      <c r="R442" s="8">
        <v>0</v>
      </c>
    </row>
    <row r="443" spans="1:18">
      <c r="A443" s="8" t="s">
        <v>1096</v>
      </c>
      <c r="B443" s="3" t="s">
        <v>145</v>
      </c>
      <c r="C443" s="8">
        <v>0</v>
      </c>
      <c r="D443" s="8">
        <v>0</v>
      </c>
      <c r="E443" s="8">
        <v>0</v>
      </c>
      <c r="F443" s="8">
        <v>2</v>
      </c>
      <c r="G443" s="8">
        <v>0</v>
      </c>
      <c r="H443" s="8">
        <v>0</v>
      </c>
      <c r="I443" s="8">
        <v>0</v>
      </c>
      <c r="J443" s="8">
        <v>2</v>
      </c>
      <c r="K443" s="8">
        <v>1</v>
      </c>
      <c r="L443" s="8">
        <v>1</v>
      </c>
      <c r="M443" s="8">
        <v>3</v>
      </c>
      <c r="N443" s="8">
        <v>2</v>
      </c>
      <c r="O443" s="8">
        <v>0</v>
      </c>
      <c r="P443" s="8">
        <v>3</v>
      </c>
      <c r="Q443" s="8">
        <v>0</v>
      </c>
      <c r="R443" s="8">
        <v>0</v>
      </c>
    </row>
    <row r="444" spans="1:18">
      <c r="A444" s="8" t="s">
        <v>1097</v>
      </c>
      <c r="B444" s="3" t="s">
        <v>188</v>
      </c>
      <c r="C444" s="8">
        <v>0</v>
      </c>
      <c r="D444" s="8">
        <v>0</v>
      </c>
      <c r="E444" s="8">
        <v>1</v>
      </c>
      <c r="F444" s="8">
        <v>3</v>
      </c>
      <c r="G444" s="8">
        <v>0</v>
      </c>
      <c r="H444" s="8">
        <v>0</v>
      </c>
      <c r="I444" s="8">
        <v>0</v>
      </c>
      <c r="J444" s="8">
        <v>6</v>
      </c>
      <c r="K444" s="8">
        <v>1</v>
      </c>
      <c r="L444" s="8">
        <v>2</v>
      </c>
      <c r="M444" s="8">
        <v>17</v>
      </c>
      <c r="N444" s="8">
        <v>7</v>
      </c>
      <c r="O444" s="8">
        <v>0</v>
      </c>
      <c r="P444" s="8">
        <v>7</v>
      </c>
      <c r="Q444" s="8">
        <v>3</v>
      </c>
      <c r="R444" s="8">
        <v>0</v>
      </c>
    </row>
    <row r="445" spans="1:18">
      <c r="A445" s="8" t="s">
        <v>1098</v>
      </c>
      <c r="B445" s="3" t="s">
        <v>186</v>
      </c>
      <c r="C445" s="8">
        <v>0</v>
      </c>
      <c r="D445" s="8">
        <v>0</v>
      </c>
      <c r="E445" s="8">
        <v>1</v>
      </c>
      <c r="F445" s="8">
        <v>7</v>
      </c>
      <c r="G445" s="8">
        <v>0</v>
      </c>
      <c r="H445" s="8">
        <v>0</v>
      </c>
      <c r="I445" s="8">
        <v>0</v>
      </c>
      <c r="J445" s="8">
        <v>8</v>
      </c>
      <c r="K445" s="8">
        <v>1</v>
      </c>
      <c r="L445" s="8">
        <v>2</v>
      </c>
      <c r="M445" s="8">
        <v>8</v>
      </c>
      <c r="N445" s="8">
        <v>3</v>
      </c>
      <c r="O445" s="8">
        <v>0</v>
      </c>
      <c r="P445" s="8">
        <v>0</v>
      </c>
      <c r="Q445" s="8">
        <v>1</v>
      </c>
      <c r="R445" s="8">
        <v>0</v>
      </c>
    </row>
    <row r="446" spans="1:18">
      <c r="A446" s="8" t="s">
        <v>1099</v>
      </c>
      <c r="B446" s="3" t="s">
        <v>147</v>
      </c>
      <c r="C446" s="8">
        <v>0</v>
      </c>
      <c r="D446" s="8">
        <v>0</v>
      </c>
      <c r="E446" s="8">
        <v>1</v>
      </c>
      <c r="F446" s="8">
        <v>2</v>
      </c>
      <c r="G446" s="8">
        <v>0</v>
      </c>
      <c r="H446" s="8">
        <v>0</v>
      </c>
      <c r="I446" s="8">
        <v>0</v>
      </c>
      <c r="J446" s="8">
        <v>5</v>
      </c>
      <c r="K446" s="8">
        <v>0</v>
      </c>
      <c r="L446" s="8">
        <v>3</v>
      </c>
      <c r="M446" s="8">
        <v>32</v>
      </c>
      <c r="N446" s="8">
        <v>10</v>
      </c>
      <c r="O446" s="8">
        <v>0</v>
      </c>
      <c r="P446" s="8">
        <v>3</v>
      </c>
      <c r="Q446" s="8">
        <v>4</v>
      </c>
      <c r="R446" s="8">
        <v>0</v>
      </c>
    </row>
    <row r="447" spans="1:18">
      <c r="A447" s="8" t="s">
        <v>1100</v>
      </c>
      <c r="B447" s="3" t="s">
        <v>190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2</v>
      </c>
      <c r="L447" s="8">
        <v>1</v>
      </c>
      <c r="M447" s="8">
        <v>11</v>
      </c>
      <c r="N447" s="8">
        <v>5</v>
      </c>
      <c r="O447" s="8">
        <v>0</v>
      </c>
      <c r="P447" s="8">
        <v>1</v>
      </c>
      <c r="Q447" s="8">
        <v>0</v>
      </c>
      <c r="R447" s="8">
        <v>0</v>
      </c>
    </row>
    <row r="448" spans="1:18">
      <c r="A448" s="8" t="s">
        <v>1101</v>
      </c>
      <c r="B448" s="3" t="s">
        <v>192</v>
      </c>
      <c r="C448" s="8">
        <v>0</v>
      </c>
      <c r="D448" s="8">
        <v>0</v>
      </c>
      <c r="E448" s="8">
        <v>1</v>
      </c>
      <c r="F448" s="8">
        <v>2</v>
      </c>
      <c r="G448" s="8">
        <v>0</v>
      </c>
      <c r="H448" s="8">
        <v>1</v>
      </c>
      <c r="I448" s="8">
        <v>1</v>
      </c>
      <c r="J448" s="8">
        <v>4</v>
      </c>
      <c r="K448" s="8">
        <v>1</v>
      </c>
      <c r="L448" s="8">
        <v>4</v>
      </c>
      <c r="M448" s="8">
        <v>20</v>
      </c>
      <c r="N448" s="8">
        <v>2</v>
      </c>
      <c r="O448" s="8">
        <v>0</v>
      </c>
      <c r="P448" s="8">
        <v>7</v>
      </c>
      <c r="Q448" s="8">
        <v>3</v>
      </c>
      <c r="R448" s="8">
        <v>0</v>
      </c>
    </row>
    <row r="449" spans="1:18">
      <c r="A449" s="8" t="s">
        <v>1166</v>
      </c>
      <c r="B449" s="3" t="s">
        <v>527</v>
      </c>
      <c r="C449" s="8">
        <v>0</v>
      </c>
      <c r="D449" s="8">
        <v>0</v>
      </c>
      <c r="E449" s="8">
        <v>3</v>
      </c>
      <c r="F449" s="8">
        <v>0</v>
      </c>
      <c r="G449" s="8">
        <v>1</v>
      </c>
      <c r="H449" s="8">
        <v>0</v>
      </c>
      <c r="I449" s="8">
        <v>0</v>
      </c>
      <c r="J449" s="8">
        <v>3</v>
      </c>
      <c r="K449" s="8">
        <v>3</v>
      </c>
      <c r="L449" s="8">
        <v>11</v>
      </c>
      <c r="M449" s="8">
        <v>18</v>
      </c>
      <c r="N449" s="8">
        <v>8</v>
      </c>
      <c r="O449" s="8">
        <v>1</v>
      </c>
      <c r="P449" s="8">
        <v>2</v>
      </c>
      <c r="Q449" s="8">
        <v>0</v>
      </c>
      <c r="R449" s="8">
        <v>0</v>
      </c>
    </row>
    <row r="450" spans="1:18">
      <c r="A450" s="8" t="s">
        <v>1045</v>
      </c>
      <c r="B450" s="3" t="s">
        <v>196</v>
      </c>
      <c r="C450" s="8">
        <v>0</v>
      </c>
      <c r="D450" s="8">
        <v>0</v>
      </c>
      <c r="E450" s="8">
        <v>1</v>
      </c>
      <c r="F450" s="8">
        <v>4</v>
      </c>
      <c r="G450" s="8">
        <v>0</v>
      </c>
      <c r="H450" s="8">
        <v>0</v>
      </c>
      <c r="I450" s="8">
        <v>0</v>
      </c>
      <c r="J450" s="8">
        <v>5</v>
      </c>
      <c r="K450" s="8">
        <v>3</v>
      </c>
      <c r="L450" s="8">
        <v>3</v>
      </c>
      <c r="M450" s="8">
        <v>5</v>
      </c>
      <c r="N450" s="8">
        <v>2</v>
      </c>
      <c r="O450" s="8">
        <v>0</v>
      </c>
      <c r="P450" s="8">
        <v>5</v>
      </c>
      <c r="Q450" s="8">
        <v>3</v>
      </c>
      <c r="R450" s="8">
        <v>0</v>
      </c>
    </row>
    <row r="451" spans="1:18">
      <c r="A451" s="8" t="s">
        <v>1102</v>
      </c>
      <c r="B451" s="3" t="s">
        <v>431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1</v>
      </c>
      <c r="K451" s="8">
        <v>1</v>
      </c>
      <c r="L451" s="8">
        <v>4</v>
      </c>
      <c r="M451" s="8">
        <v>5</v>
      </c>
      <c r="N451" s="8">
        <v>3</v>
      </c>
      <c r="O451" s="8">
        <v>0</v>
      </c>
      <c r="P451" s="8">
        <v>5</v>
      </c>
      <c r="Q451" s="8">
        <v>0</v>
      </c>
      <c r="R451" s="8">
        <v>0</v>
      </c>
    </row>
    <row r="452" spans="1:18">
      <c r="A452" s="8" t="s">
        <v>1103</v>
      </c>
      <c r="B452" s="3" t="s">
        <v>198</v>
      </c>
      <c r="C452" s="8">
        <v>0</v>
      </c>
      <c r="D452" s="8">
        <v>1</v>
      </c>
      <c r="E452" s="8">
        <v>3</v>
      </c>
      <c r="F452" s="8">
        <v>2</v>
      </c>
      <c r="G452" s="8">
        <v>1</v>
      </c>
      <c r="H452" s="8">
        <v>0</v>
      </c>
      <c r="I452" s="8">
        <v>0</v>
      </c>
      <c r="J452" s="8">
        <v>9</v>
      </c>
      <c r="K452" s="8">
        <v>2</v>
      </c>
      <c r="L452" s="8">
        <v>7</v>
      </c>
      <c r="M452" s="8">
        <v>4</v>
      </c>
      <c r="N452" s="8">
        <v>4</v>
      </c>
      <c r="O452" s="8">
        <v>2</v>
      </c>
      <c r="P452" s="8">
        <v>7</v>
      </c>
      <c r="Q452" s="8">
        <v>5</v>
      </c>
      <c r="R452" s="8">
        <v>0</v>
      </c>
    </row>
    <row r="453" spans="1:18">
      <c r="A453" s="8" t="s">
        <v>1104</v>
      </c>
      <c r="B453" s="3" t="s">
        <v>200</v>
      </c>
      <c r="C453" s="8">
        <v>0</v>
      </c>
      <c r="D453" s="8">
        <v>0</v>
      </c>
      <c r="E453" s="8">
        <v>0</v>
      </c>
      <c r="F453" s="8">
        <v>4</v>
      </c>
      <c r="G453" s="8">
        <v>0</v>
      </c>
      <c r="H453" s="8">
        <v>0</v>
      </c>
      <c r="I453" s="8">
        <v>0</v>
      </c>
      <c r="J453" s="8">
        <v>5</v>
      </c>
      <c r="K453" s="8">
        <v>1</v>
      </c>
      <c r="L453" s="8">
        <v>6</v>
      </c>
      <c r="M453" s="8">
        <v>12</v>
      </c>
      <c r="N453" s="8">
        <v>3</v>
      </c>
      <c r="O453" s="8">
        <v>1</v>
      </c>
      <c r="P453" s="8">
        <v>1</v>
      </c>
      <c r="Q453" s="8">
        <v>0</v>
      </c>
      <c r="R453" s="8">
        <v>0</v>
      </c>
    </row>
    <row r="454" spans="1:18">
      <c r="A454" s="8" t="s">
        <v>1105</v>
      </c>
      <c r="B454" s="3" t="s">
        <v>202</v>
      </c>
      <c r="C454" s="8">
        <v>0</v>
      </c>
      <c r="D454" s="8">
        <v>0</v>
      </c>
      <c r="E454" s="8">
        <v>1</v>
      </c>
      <c r="F454" s="8">
        <v>0</v>
      </c>
      <c r="G454" s="8">
        <v>0</v>
      </c>
      <c r="H454" s="8">
        <v>0</v>
      </c>
      <c r="I454" s="8">
        <v>0</v>
      </c>
      <c r="J454" s="8">
        <v>1</v>
      </c>
      <c r="K454" s="8">
        <v>0</v>
      </c>
      <c r="L454" s="8">
        <v>6</v>
      </c>
      <c r="M454" s="8">
        <v>5</v>
      </c>
      <c r="N454" s="8">
        <v>2</v>
      </c>
      <c r="O454" s="8">
        <v>0</v>
      </c>
      <c r="P454" s="8">
        <v>0</v>
      </c>
      <c r="Q454" s="8">
        <v>0</v>
      </c>
      <c r="R454" s="8">
        <v>0</v>
      </c>
    </row>
    <row r="455" spans="1:18">
      <c r="A455" s="8" t="s">
        <v>1167</v>
      </c>
      <c r="B455" s="3" t="s">
        <v>204</v>
      </c>
      <c r="C455" s="8">
        <v>0</v>
      </c>
      <c r="D455" s="8">
        <v>0</v>
      </c>
      <c r="E455" s="8">
        <v>2</v>
      </c>
      <c r="F455" s="8">
        <v>3</v>
      </c>
      <c r="G455" s="8">
        <v>0</v>
      </c>
      <c r="H455" s="8">
        <v>0</v>
      </c>
      <c r="I455" s="8">
        <v>0</v>
      </c>
      <c r="J455" s="8">
        <v>8</v>
      </c>
      <c r="K455" s="8">
        <v>2</v>
      </c>
      <c r="L455" s="8">
        <v>7</v>
      </c>
      <c r="M455" s="8">
        <v>11</v>
      </c>
      <c r="N455" s="8">
        <v>6</v>
      </c>
      <c r="O455" s="8">
        <v>2</v>
      </c>
      <c r="P455" s="8">
        <v>5</v>
      </c>
      <c r="Q455" s="8">
        <v>5</v>
      </c>
      <c r="R455" s="8">
        <v>0</v>
      </c>
    </row>
    <row r="456" spans="1:18">
      <c r="A456" s="8" t="s">
        <v>1057</v>
      </c>
      <c r="B456" s="3" t="s">
        <v>206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3</v>
      </c>
      <c r="M456" s="8">
        <v>6</v>
      </c>
      <c r="N456" s="8">
        <v>1</v>
      </c>
      <c r="O456" s="8">
        <v>0</v>
      </c>
      <c r="P456" s="8">
        <v>0</v>
      </c>
      <c r="Q456" s="8">
        <v>0</v>
      </c>
      <c r="R456" s="8">
        <v>0</v>
      </c>
    </row>
    <row r="457" spans="1:18">
      <c r="A457" s="8" t="s">
        <v>1106</v>
      </c>
      <c r="B457" s="3" t="s">
        <v>208</v>
      </c>
      <c r="C457" s="8">
        <v>0</v>
      </c>
      <c r="D457" s="8">
        <v>0</v>
      </c>
      <c r="E457" s="8">
        <v>1</v>
      </c>
      <c r="F457" s="8">
        <v>0</v>
      </c>
      <c r="G457" s="8">
        <v>0</v>
      </c>
      <c r="H457" s="8">
        <v>0</v>
      </c>
      <c r="I457" s="8">
        <v>0</v>
      </c>
      <c r="J457" s="8">
        <v>2</v>
      </c>
      <c r="K457" s="8">
        <v>1</v>
      </c>
      <c r="L457" s="8">
        <v>8</v>
      </c>
      <c r="M457" s="8">
        <v>19</v>
      </c>
      <c r="N457" s="8">
        <v>6</v>
      </c>
      <c r="O457" s="8">
        <v>0</v>
      </c>
      <c r="P457" s="8">
        <v>2</v>
      </c>
      <c r="Q457" s="8">
        <v>1</v>
      </c>
      <c r="R457" s="8">
        <v>0</v>
      </c>
    </row>
    <row r="458" spans="1:18">
      <c r="A458" s="8" t="s">
        <v>1107</v>
      </c>
      <c r="B458" s="3" t="s">
        <v>210</v>
      </c>
      <c r="C458" s="8">
        <v>0</v>
      </c>
      <c r="D458" s="8">
        <v>0</v>
      </c>
      <c r="E458" s="8">
        <v>3</v>
      </c>
      <c r="F458" s="8">
        <v>1</v>
      </c>
      <c r="G458" s="8">
        <v>0</v>
      </c>
      <c r="H458" s="8">
        <v>0</v>
      </c>
      <c r="I458" s="8">
        <v>0</v>
      </c>
      <c r="J458" s="8">
        <v>9</v>
      </c>
      <c r="K458" s="8">
        <v>3</v>
      </c>
      <c r="L458" s="8">
        <v>7</v>
      </c>
      <c r="M458" s="8">
        <v>10</v>
      </c>
      <c r="N458" s="8">
        <v>8</v>
      </c>
      <c r="O458" s="8">
        <v>0</v>
      </c>
      <c r="P458" s="8">
        <v>6</v>
      </c>
      <c r="Q458" s="8">
        <v>0</v>
      </c>
      <c r="R458" s="8">
        <v>0</v>
      </c>
    </row>
    <row r="459" spans="1:18">
      <c r="A459" s="8" t="s">
        <v>1108</v>
      </c>
      <c r="B459" s="3" t="s">
        <v>212</v>
      </c>
      <c r="C459" s="8">
        <v>1</v>
      </c>
      <c r="D459" s="8">
        <v>1</v>
      </c>
      <c r="E459" s="8">
        <v>1</v>
      </c>
      <c r="F459" s="8">
        <v>3</v>
      </c>
      <c r="G459" s="8">
        <v>0</v>
      </c>
      <c r="H459" s="8">
        <v>0</v>
      </c>
      <c r="I459" s="8">
        <v>0</v>
      </c>
      <c r="J459" s="8">
        <v>10</v>
      </c>
      <c r="K459" s="8">
        <v>3</v>
      </c>
      <c r="L459" s="8">
        <v>6</v>
      </c>
      <c r="M459" s="8">
        <v>11</v>
      </c>
      <c r="N459" s="8">
        <v>3</v>
      </c>
      <c r="O459" s="8">
        <v>0</v>
      </c>
      <c r="P459" s="8">
        <v>3</v>
      </c>
      <c r="Q459" s="8">
        <v>1</v>
      </c>
      <c r="R459" s="8">
        <v>0</v>
      </c>
    </row>
    <row r="460" spans="1:18">
      <c r="A460" s="8" t="s">
        <v>1109</v>
      </c>
      <c r="B460" s="3" t="s">
        <v>214</v>
      </c>
      <c r="C460" s="8">
        <v>0</v>
      </c>
      <c r="D460" s="8">
        <v>0</v>
      </c>
      <c r="E460" s="8">
        <v>2</v>
      </c>
      <c r="F460" s="8">
        <v>1</v>
      </c>
      <c r="G460" s="8">
        <v>0</v>
      </c>
      <c r="H460" s="8">
        <v>0</v>
      </c>
      <c r="I460" s="8">
        <v>0</v>
      </c>
      <c r="J460" s="8">
        <v>4</v>
      </c>
      <c r="K460" s="8">
        <v>2</v>
      </c>
      <c r="L460" s="8">
        <v>7</v>
      </c>
      <c r="M460" s="8">
        <v>13</v>
      </c>
      <c r="N460" s="8">
        <v>6</v>
      </c>
      <c r="O460" s="8">
        <v>1</v>
      </c>
      <c r="P460" s="8">
        <v>5</v>
      </c>
      <c r="Q460" s="8">
        <v>2</v>
      </c>
      <c r="R460" s="8">
        <v>0</v>
      </c>
    </row>
    <row r="461" spans="1:18">
      <c r="A461" s="8" t="s">
        <v>1110</v>
      </c>
      <c r="B461" s="3" t="s">
        <v>216</v>
      </c>
      <c r="C461" s="8">
        <v>0</v>
      </c>
      <c r="D461" s="8">
        <v>1</v>
      </c>
      <c r="E461" s="8">
        <v>4</v>
      </c>
      <c r="F461" s="8">
        <v>4</v>
      </c>
      <c r="G461" s="8">
        <v>1</v>
      </c>
      <c r="H461" s="8">
        <v>0</v>
      </c>
      <c r="I461" s="8">
        <v>0</v>
      </c>
      <c r="J461" s="8">
        <v>9</v>
      </c>
      <c r="K461" s="8">
        <v>3</v>
      </c>
      <c r="L461" s="8">
        <v>12</v>
      </c>
      <c r="M461" s="8">
        <v>11</v>
      </c>
      <c r="N461" s="8">
        <v>8</v>
      </c>
      <c r="O461" s="8">
        <v>0</v>
      </c>
      <c r="P461" s="8">
        <v>2</v>
      </c>
      <c r="Q461" s="8">
        <v>0</v>
      </c>
      <c r="R461" s="8">
        <v>0</v>
      </c>
    </row>
    <row r="462" spans="1:18">
      <c r="A462" s="8" t="s">
        <v>1168</v>
      </c>
      <c r="B462" s="3" t="s">
        <v>218</v>
      </c>
      <c r="C462" s="8">
        <v>0</v>
      </c>
      <c r="D462" s="8">
        <v>1</v>
      </c>
      <c r="E462" s="8">
        <v>1</v>
      </c>
      <c r="F462" s="8">
        <v>3</v>
      </c>
      <c r="G462" s="8">
        <v>0</v>
      </c>
      <c r="H462" s="8">
        <v>0</v>
      </c>
      <c r="I462" s="8">
        <v>0</v>
      </c>
      <c r="J462" s="8">
        <v>5</v>
      </c>
      <c r="K462" s="8">
        <v>3</v>
      </c>
      <c r="L462" s="8">
        <v>7</v>
      </c>
      <c r="M462" s="8">
        <v>5</v>
      </c>
      <c r="N462" s="8">
        <v>4</v>
      </c>
      <c r="O462" s="8">
        <v>0</v>
      </c>
      <c r="P462" s="8">
        <v>6</v>
      </c>
      <c r="Q462" s="8">
        <v>0</v>
      </c>
      <c r="R462" s="8">
        <v>0</v>
      </c>
    </row>
    <row r="463" spans="1:18">
      <c r="A463" s="8" t="s">
        <v>1169</v>
      </c>
      <c r="B463" s="3" t="s">
        <v>220</v>
      </c>
      <c r="C463" s="8">
        <v>0</v>
      </c>
      <c r="D463" s="8">
        <v>1</v>
      </c>
      <c r="E463" s="8">
        <v>2</v>
      </c>
      <c r="F463" s="8">
        <v>2</v>
      </c>
      <c r="G463" s="8">
        <v>0</v>
      </c>
      <c r="H463" s="8">
        <v>0</v>
      </c>
      <c r="I463" s="8">
        <v>0</v>
      </c>
      <c r="J463" s="8">
        <v>5</v>
      </c>
      <c r="K463" s="8">
        <v>0</v>
      </c>
      <c r="L463" s="8">
        <v>4</v>
      </c>
      <c r="M463" s="8">
        <v>3</v>
      </c>
      <c r="N463" s="8">
        <v>0</v>
      </c>
      <c r="O463" s="8">
        <v>1</v>
      </c>
      <c r="P463" s="8">
        <v>3</v>
      </c>
      <c r="Q463" s="8">
        <v>2</v>
      </c>
      <c r="R463" s="8">
        <v>0</v>
      </c>
    </row>
    <row r="464" spans="1:18">
      <c r="A464" s="8" t="s">
        <v>1170</v>
      </c>
      <c r="B464" s="3" t="s">
        <v>222</v>
      </c>
      <c r="C464" s="8">
        <v>0</v>
      </c>
      <c r="D464" s="8">
        <v>0</v>
      </c>
      <c r="E464" s="8">
        <v>1</v>
      </c>
      <c r="F464" s="8">
        <v>2</v>
      </c>
      <c r="G464" s="8">
        <v>0</v>
      </c>
      <c r="H464" s="8">
        <v>0</v>
      </c>
      <c r="I464" s="8">
        <v>0</v>
      </c>
      <c r="J464" s="8">
        <v>3</v>
      </c>
      <c r="K464" s="8">
        <v>2</v>
      </c>
      <c r="L464" s="8">
        <v>3</v>
      </c>
      <c r="M464" s="8">
        <v>7</v>
      </c>
      <c r="N464" s="8">
        <v>4</v>
      </c>
      <c r="O464" s="8">
        <v>0</v>
      </c>
      <c r="P464" s="8">
        <v>2</v>
      </c>
      <c r="Q464" s="8">
        <v>0</v>
      </c>
      <c r="R464" s="8">
        <v>0</v>
      </c>
    </row>
    <row r="465" spans="1:18">
      <c r="A465" s="8" t="s">
        <v>1111</v>
      </c>
      <c r="B465" s="3" t="s">
        <v>224</v>
      </c>
      <c r="C465" s="8">
        <v>0</v>
      </c>
      <c r="D465" s="8">
        <v>1</v>
      </c>
      <c r="E465" s="8">
        <v>1</v>
      </c>
      <c r="F465" s="8">
        <v>0</v>
      </c>
      <c r="G465" s="8">
        <v>1</v>
      </c>
      <c r="H465" s="8">
        <v>0</v>
      </c>
      <c r="I465" s="8">
        <v>0</v>
      </c>
      <c r="J465" s="8">
        <v>5</v>
      </c>
      <c r="K465" s="8">
        <v>3</v>
      </c>
      <c r="L465" s="8">
        <v>4</v>
      </c>
      <c r="M465" s="8">
        <v>13</v>
      </c>
      <c r="N465" s="8">
        <v>8</v>
      </c>
      <c r="O465" s="8">
        <v>0</v>
      </c>
      <c r="P465" s="8">
        <v>6</v>
      </c>
      <c r="Q465" s="8">
        <v>1</v>
      </c>
      <c r="R465" s="8">
        <v>0</v>
      </c>
    </row>
    <row r="466" spans="1:18">
      <c r="A466" s="8" t="s">
        <v>1046</v>
      </c>
      <c r="B466" s="3" t="s">
        <v>226</v>
      </c>
      <c r="C466" s="8">
        <v>0</v>
      </c>
      <c r="D466" s="8">
        <v>1</v>
      </c>
      <c r="E466" s="8">
        <v>3</v>
      </c>
      <c r="F466" s="8">
        <v>3</v>
      </c>
      <c r="G466" s="8">
        <v>0</v>
      </c>
      <c r="H466" s="8">
        <v>0</v>
      </c>
      <c r="I466" s="8">
        <v>0</v>
      </c>
      <c r="J466" s="8">
        <v>7</v>
      </c>
      <c r="K466" s="8">
        <v>2</v>
      </c>
      <c r="L466" s="8">
        <v>2</v>
      </c>
      <c r="M466" s="8">
        <v>10</v>
      </c>
      <c r="N466" s="8">
        <v>3</v>
      </c>
      <c r="O466" s="8">
        <v>1</v>
      </c>
      <c r="P466" s="8">
        <v>5</v>
      </c>
      <c r="Q466" s="8">
        <v>1</v>
      </c>
      <c r="R466" s="8">
        <v>0</v>
      </c>
    </row>
    <row r="467" spans="1:18">
      <c r="A467" s="8" t="s">
        <v>1171</v>
      </c>
      <c r="B467" s="3" t="s">
        <v>228</v>
      </c>
      <c r="C467" s="8">
        <v>0</v>
      </c>
      <c r="D467" s="8">
        <v>0</v>
      </c>
      <c r="E467" s="8">
        <v>0</v>
      </c>
      <c r="F467" s="8">
        <v>4</v>
      </c>
      <c r="G467" s="8">
        <v>0</v>
      </c>
      <c r="H467" s="8">
        <v>0</v>
      </c>
      <c r="I467" s="8">
        <v>0</v>
      </c>
      <c r="J467" s="8">
        <v>5</v>
      </c>
      <c r="K467" s="8">
        <v>2</v>
      </c>
      <c r="L467" s="8">
        <v>1</v>
      </c>
      <c r="M467" s="8">
        <v>18</v>
      </c>
      <c r="N467" s="8">
        <v>5</v>
      </c>
      <c r="O467" s="8">
        <v>0</v>
      </c>
      <c r="P467" s="8">
        <v>2</v>
      </c>
      <c r="Q467" s="8">
        <v>2</v>
      </c>
      <c r="R467" s="8">
        <v>0</v>
      </c>
    </row>
    <row r="468" spans="1:18">
      <c r="A468" s="8" t="s">
        <v>1112</v>
      </c>
      <c r="B468" s="3" t="s">
        <v>230</v>
      </c>
      <c r="C468" s="8">
        <v>0</v>
      </c>
      <c r="D468" s="8">
        <v>0</v>
      </c>
      <c r="E468" s="8">
        <v>1</v>
      </c>
      <c r="F468" s="8">
        <v>1</v>
      </c>
      <c r="G468" s="8">
        <v>0</v>
      </c>
      <c r="H468" s="8">
        <v>0</v>
      </c>
      <c r="I468" s="8">
        <v>0</v>
      </c>
      <c r="J468" s="8">
        <v>4</v>
      </c>
      <c r="K468" s="8">
        <v>1</v>
      </c>
      <c r="L468" s="8">
        <v>6</v>
      </c>
      <c r="M468" s="8">
        <v>8</v>
      </c>
      <c r="N468" s="8">
        <v>3</v>
      </c>
      <c r="O468" s="8">
        <v>0</v>
      </c>
      <c r="P468" s="8">
        <v>3</v>
      </c>
      <c r="Q468" s="8">
        <v>0</v>
      </c>
      <c r="R468" s="8">
        <v>0</v>
      </c>
    </row>
    <row r="469" spans="1:18">
      <c r="A469" s="8" t="s">
        <v>1113</v>
      </c>
      <c r="B469" s="3" t="s">
        <v>232</v>
      </c>
      <c r="C469" s="8">
        <v>0</v>
      </c>
      <c r="D469" s="8">
        <v>0</v>
      </c>
      <c r="E469" s="8">
        <v>1</v>
      </c>
      <c r="F469" s="8">
        <v>3</v>
      </c>
      <c r="G469" s="8">
        <v>0</v>
      </c>
      <c r="H469" s="8">
        <v>0</v>
      </c>
      <c r="I469" s="8">
        <v>0</v>
      </c>
      <c r="J469" s="8">
        <v>5</v>
      </c>
      <c r="K469" s="8">
        <v>1</v>
      </c>
      <c r="L469" s="8">
        <v>4</v>
      </c>
      <c r="M469" s="8">
        <v>14</v>
      </c>
      <c r="N469" s="8">
        <v>5</v>
      </c>
      <c r="O469" s="8">
        <v>0</v>
      </c>
      <c r="P469" s="8">
        <v>1</v>
      </c>
      <c r="Q469" s="8">
        <v>0</v>
      </c>
      <c r="R469" s="8">
        <v>0</v>
      </c>
    </row>
    <row r="470" spans="1:18">
      <c r="A470" s="8" t="s">
        <v>1114</v>
      </c>
      <c r="B470" s="3" t="s">
        <v>234</v>
      </c>
      <c r="C470" s="8">
        <v>0</v>
      </c>
      <c r="D470" s="8">
        <v>1</v>
      </c>
      <c r="E470" s="8">
        <v>0</v>
      </c>
      <c r="F470" s="8">
        <v>1</v>
      </c>
      <c r="G470" s="8">
        <v>1</v>
      </c>
      <c r="H470" s="8">
        <v>0</v>
      </c>
      <c r="I470" s="8">
        <v>0</v>
      </c>
      <c r="J470" s="8">
        <v>6</v>
      </c>
      <c r="K470" s="8">
        <v>1</v>
      </c>
      <c r="L470" s="8">
        <v>4</v>
      </c>
      <c r="M470" s="8">
        <v>19</v>
      </c>
      <c r="N470" s="8">
        <v>5</v>
      </c>
      <c r="O470" s="8">
        <v>0</v>
      </c>
      <c r="P470" s="8">
        <v>3</v>
      </c>
      <c r="Q470" s="8">
        <v>3</v>
      </c>
      <c r="R470" s="8">
        <v>0</v>
      </c>
    </row>
    <row r="471" spans="1:18">
      <c r="A471" s="8" t="s">
        <v>1172</v>
      </c>
      <c r="B471" s="3" t="s">
        <v>236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4</v>
      </c>
      <c r="K471" s="8">
        <v>0</v>
      </c>
      <c r="L471" s="8">
        <v>2</v>
      </c>
      <c r="M471" s="8">
        <v>19</v>
      </c>
      <c r="N471" s="8">
        <v>2</v>
      </c>
      <c r="O471" s="8">
        <v>0</v>
      </c>
      <c r="P471" s="8">
        <v>0</v>
      </c>
      <c r="Q471" s="8">
        <v>0</v>
      </c>
      <c r="R471" s="8">
        <v>0</v>
      </c>
    </row>
    <row r="472" spans="1:18">
      <c r="A472" s="8" t="s">
        <v>1173</v>
      </c>
      <c r="B472" s="3" t="s">
        <v>238</v>
      </c>
      <c r="C472" s="8">
        <v>0</v>
      </c>
      <c r="D472" s="8">
        <v>0</v>
      </c>
      <c r="E472" s="8">
        <v>1</v>
      </c>
      <c r="F472" s="8">
        <v>1</v>
      </c>
      <c r="G472" s="8">
        <v>0</v>
      </c>
      <c r="H472" s="8">
        <v>0</v>
      </c>
      <c r="I472" s="8">
        <v>0</v>
      </c>
      <c r="J472" s="8">
        <v>2</v>
      </c>
      <c r="K472" s="8">
        <v>2</v>
      </c>
      <c r="L472" s="8">
        <v>3</v>
      </c>
      <c r="M472" s="8">
        <v>13</v>
      </c>
      <c r="N472" s="8">
        <v>5</v>
      </c>
      <c r="O472" s="8">
        <v>0</v>
      </c>
      <c r="P472" s="8">
        <v>2</v>
      </c>
      <c r="Q472" s="8">
        <v>0</v>
      </c>
      <c r="R472" s="8">
        <v>0</v>
      </c>
    </row>
    <row r="473" spans="1:18">
      <c r="A473" s="8" t="s">
        <v>1115</v>
      </c>
      <c r="B473" s="3" t="s">
        <v>240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8</v>
      </c>
      <c r="K473" s="8">
        <v>7</v>
      </c>
      <c r="L473" s="8">
        <v>10</v>
      </c>
      <c r="M473" s="8">
        <v>31</v>
      </c>
      <c r="N473" s="8">
        <v>13</v>
      </c>
      <c r="O473" s="8">
        <v>0</v>
      </c>
      <c r="P473" s="8">
        <v>7</v>
      </c>
      <c r="Q473" s="8">
        <v>3</v>
      </c>
      <c r="R473" s="8">
        <v>0</v>
      </c>
    </row>
    <row r="474" spans="1:18">
      <c r="A474" s="8" t="s">
        <v>1116</v>
      </c>
      <c r="B474" s="3" t="s">
        <v>242</v>
      </c>
      <c r="C474" s="8">
        <v>0</v>
      </c>
      <c r="D474" s="8">
        <v>0</v>
      </c>
      <c r="E474" s="8">
        <v>3</v>
      </c>
      <c r="F474" s="8">
        <v>2</v>
      </c>
      <c r="G474" s="8">
        <v>0</v>
      </c>
      <c r="H474" s="8">
        <v>0</v>
      </c>
      <c r="I474" s="8">
        <v>0</v>
      </c>
      <c r="J474" s="8">
        <v>6</v>
      </c>
      <c r="K474" s="8">
        <v>1</v>
      </c>
      <c r="L474" s="8">
        <v>2</v>
      </c>
      <c r="M474" s="8">
        <v>13</v>
      </c>
      <c r="N474" s="8">
        <v>6</v>
      </c>
      <c r="O474" s="8">
        <v>0</v>
      </c>
      <c r="P474" s="8">
        <v>4</v>
      </c>
      <c r="Q474" s="8">
        <v>2</v>
      </c>
      <c r="R474" s="8">
        <v>0</v>
      </c>
    </row>
    <row r="475" spans="1:18">
      <c r="A475" s="8" t="s">
        <v>1117</v>
      </c>
      <c r="B475" s="3" t="s">
        <v>244</v>
      </c>
      <c r="C475" s="8">
        <v>0</v>
      </c>
      <c r="D475" s="8">
        <v>0</v>
      </c>
      <c r="E475" s="8">
        <v>1</v>
      </c>
      <c r="F475" s="8">
        <v>3</v>
      </c>
      <c r="G475" s="8">
        <v>0</v>
      </c>
      <c r="H475" s="8">
        <v>0</v>
      </c>
      <c r="I475" s="8">
        <v>0</v>
      </c>
      <c r="J475" s="8">
        <v>4</v>
      </c>
      <c r="K475" s="8">
        <v>0</v>
      </c>
      <c r="L475" s="8">
        <v>2</v>
      </c>
      <c r="M475" s="8">
        <v>10</v>
      </c>
      <c r="N475" s="8">
        <v>7</v>
      </c>
      <c r="O475" s="8">
        <v>0</v>
      </c>
      <c r="P475" s="8">
        <v>5</v>
      </c>
      <c r="Q475" s="8">
        <v>1</v>
      </c>
      <c r="R475" s="8">
        <v>0</v>
      </c>
    </row>
    <row r="476" spans="1:18">
      <c r="A476" s="8" t="s">
        <v>1118</v>
      </c>
      <c r="B476" s="3" t="s">
        <v>246</v>
      </c>
      <c r="C476" s="8">
        <v>0</v>
      </c>
      <c r="D476" s="8">
        <v>0</v>
      </c>
      <c r="E476" s="8">
        <v>1</v>
      </c>
      <c r="F476" s="8">
        <v>1</v>
      </c>
      <c r="G476" s="8">
        <v>0</v>
      </c>
      <c r="H476" s="8">
        <v>0</v>
      </c>
      <c r="I476" s="8">
        <v>0</v>
      </c>
      <c r="J476" s="8">
        <v>6</v>
      </c>
      <c r="K476" s="8">
        <v>1</v>
      </c>
      <c r="L476" s="8">
        <v>7</v>
      </c>
      <c r="M476" s="8">
        <v>6</v>
      </c>
      <c r="N476" s="8">
        <v>6</v>
      </c>
      <c r="O476" s="8">
        <v>0</v>
      </c>
      <c r="P476" s="8">
        <v>5</v>
      </c>
      <c r="Q476" s="8">
        <v>3</v>
      </c>
      <c r="R476" s="8">
        <v>0</v>
      </c>
    </row>
    <row r="477" spans="1:18">
      <c r="A477" s="8" t="s">
        <v>1119</v>
      </c>
      <c r="B477" s="3" t="s">
        <v>248</v>
      </c>
      <c r="C477" s="8">
        <v>0</v>
      </c>
      <c r="D477" s="8">
        <v>0</v>
      </c>
      <c r="E477" s="8">
        <v>4</v>
      </c>
      <c r="F477" s="8">
        <v>1</v>
      </c>
      <c r="G477" s="8">
        <v>0</v>
      </c>
      <c r="H477" s="8">
        <v>0</v>
      </c>
      <c r="I477" s="8">
        <v>0</v>
      </c>
      <c r="J477" s="8">
        <v>5</v>
      </c>
      <c r="K477" s="8">
        <v>3</v>
      </c>
      <c r="L477" s="8">
        <v>4</v>
      </c>
      <c r="M477" s="8">
        <v>13</v>
      </c>
      <c r="N477" s="8">
        <v>5</v>
      </c>
      <c r="O477" s="8">
        <v>1</v>
      </c>
      <c r="P477" s="8">
        <v>5</v>
      </c>
      <c r="Q477" s="8">
        <v>1</v>
      </c>
      <c r="R477" s="8">
        <v>0</v>
      </c>
    </row>
    <row r="478" spans="1:18">
      <c r="A478" s="8" t="s">
        <v>1120</v>
      </c>
      <c r="B478" s="3" t="s">
        <v>250</v>
      </c>
      <c r="C478" s="8">
        <v>0</v>
      </c>
      <c r="D478" s="8">
        <v>0</v>
      </c>
      <c r="E478" s="8">
        <v>4</v>
      </c>
      <c r="F478" s="8">
        <v>4</v>
      </c>
      <c r="G478" s="8">
        <v>0</v>
      </c>
      <c r="H478" s="8">
        <v>0</v>
      </c>
      <c r="I478" s="8">
        <v>0</v>
      </c>
      <c r="J478" s="8">
        <v>13</v>
      </c>
      <c r="K478" s="8">
        <v>2</v>
      </c>
      <c r="L478" s="8">
        <v>10</v>
      </c>
      <c r="M478" s="8">
        <v>7</v>
      </c>
      <c r="N478" s="8">
        <v>6</v>
      </c>
      <c r="O478" s="8">
        <v>0</v>
      </c>
      <c r="P478" s="8">
        <v>4</v>
      </c>
      <c r="Q478" s="8">
        <v>4</v>
      </c>
      <c r="R478" s="8">
        <v>0</v>
      </c>
    </row>
    <row r="479" spans="1:18">
      <c r="A479" s="8" t="s">
        <v>1121</v>
      </c>
      <c r="B479" s="3" t="s">
        <v>256</v>
      </c>
      <c r="C479" s="8">
        <v>0</v>
      </c>
      <c r="D479" s="8">
        <v>0</v>
      </c>
      <c r="E479" s="8">
        <v>2</v>
      </c>
      <c r="F479" s="8">
        <v>2</v>
      </c>
      <c r="G479" s="8">
        <v>0</v>
      </c>
      <c r="H479" s="8">
        <v>0</v>
      </c>
      <c r="I479" s="8">
        <v>0</v>
      </c>
      <c r="J479" s="8">
        <v>13</v>
      </c>
      <c r="K479" s="8">
        <v>0</v>
      </c>
      <c r="L479" s="8">
        <v>3</v>
      </c>
      <c r="M479" s="8">
        <v>3</v>
      </c>
      <c r="N479" s="8">
        <v>5</v>
      </c>
      <c r="O479" s="8">
        <v>0</v>
      </c>
      <c r="P479" s="8">
        <v>4</v>
      </c>
      <c r="Q479" s="8">
        <v>1</v>
      </c>
      <c r="R479" s="8">
        <v>0</v>
      </c>
    </row>
    <row r="480" spans="1:18">
      <c r="A480" s="8" t="s">
        <v>1122</v>
      </c>
      <c r="B480" s="3" t="s">
        <v>252</v>
      </c>
      <c r="C480" s="8">
        <v>0</v>
      </c>
      <c r="D480" s="8">
        <v>0</v>
      </c>
      <c r="E480" s="8">
        <v>0</v>
      </c>
      <c r="F480" s="8">
        <v>1</v>
      </c>
      <c r="G480" s="8">
        <v>0</v>
      </c>
      <c r="H480" s="8">
        <v>0</v>
      </c>
      <c r="I480" s="8">
        <v>0</v>
      </c>
      <c r="J480" s="8">
        <v>2</v>
      </c>
      <c r="K480" s="8">
        <v>2</v>
      </c>
      <c r="L480" s="8">
        <v>2</v>
      </c>
      <c r="M480" s="8">
        <v>11</v>
      </c>
      <c r="N480" s="8">
        <v>7</v>
      </c>
      <c r="O480" s="8">
        <v>1</v>
      </c>
      <c r="P480" s="8">
        <v>2</v>
      </c>
      <c r="Q480" s="8">
        <v>1</v>
      </c>
      <c r="R480" s="8">
        <v>0</v>
      </c>
    </row>
    <row r="481" spans="1:18">
      <c r="A481" s="8" t="s">
        <v>1123</v>
      </c>
      <c r="B481" s="3" t="s">
        <v>254</v>
      </c>
      <c r="C481" s="8">
        <v>0</v>
      </c>
      <c r="D481" s="8">
        <v>0</v>
      </c>
      <c r="E481" s="8">
        <v>0</v>
      </c>
      <c r="F481" s="8">
        <v>2</v>
      </c>
      <c r="G481" s="8">
        <v>0</v>
      </c>
      <c r="H481" s="8">
        <v>0</v>
      </c>
      <c r="I481" s="8">
        <v>0</v>
      </c>
      <c r="J481" s="8">
        <v>3</v>
      </c>
      <c r="K481" s="8">
        <v>1</v>
      </c>
      <c r="L481" s="8">
        <v>5</v>
      </c>
      <c r="M481" s="8">
        <v>6</v>
      </c>
      <c r="N481" s="8">
        <v>2</v>
      </c>
      <c r="O481" s="8">
        <v>0</v>
      </c>
      <c r="P481" s="8">
        <v>2</v>
      </c>
      <c r="Q481" s="8">
        <v>0</v>
      </c>
      <c r="R481" s="8">
        <v>0</v>
      </c>
    </row>
    <row r="482" spans="1:18">
      <c r="A482" s="8" t="s">
        <v>1124</v>
      </c>
      <c r="B482" s="3" t="s">
        <v>262</v>
      </c>
      <c r="C482" s="8">
        <v>0</v>
      </c>
      <c r="D482" s="8">
        <v>1</v>
      </c>
      <c r="E482" s="8">
        <v>1</v>
      </c>
      <c r="F482" s="8">
        <v>3</v>
      </c>
      <c r="G482" s="8">
        <v>0</v>
      </c>
      <c r="H482" s="8">
        <v>0</v>
      </c>
      <c r="I482" s="8">
        <v>0</v>
      </c>
      <c r="J482" s="8">
        <v>5</v>
      </c>
      <c r="K482" s="8">
        <v>1</v>
      </c>
      <c r="L482" s="8">
        <v>3</v>
      </c>
      <c r="M482" s="8">
        <v>7</v>
      </c>
      <c r="N482" s="8">
        <v>5</v>
      </c>
      <c r="O482" s="8">
        <v>0</v>
      </c>
      <c r="P482" s="8">
        <v>1</v>
      </c>
      <c r="Q482" s="8">
        <v>2</v>
      </c>
      <c r="R482" s="8">
        <v>0</v>
      </c>
    </row>
    <row r="483" spans="1:18">
      <c r="A483" s="8" t="s">
        <v>1125</v>
      </c>
      <c r="B483" s="3" t="s">
        <v>260</v>
      </c>
      <c r="C483" s="8">
        <v>0</v>
      </c>
      <c r="D483" s="8">
        <v>1</v>
      </c>
      <c r="E483" s="8">
        <v>0</v>
      </c>
      <c r="F483" s="8">
        <v>1</v>
      </c>
      <c r="G483" s="8">
        <v>0</v>
      </c>
      <c r="H483" s="8">
        <v>0</v>
      </c>
      <c r="I483" s="8">
        <v>0</v>
      </c>
      <c r="J483" s="8">
        <v>2</v>
      </c>
      <c r="K483" s="8">
        <v>1</v>
      </c>
      <c r="L483" s="8">
        <v>6</v>
      </c>
      <c r="M483" s="8">
        <v>7</v>
      </c>
      <c r="N483" s="8">
        <v>1</v>
      </c>
      <c r="O483" s="8">
        <v>0</v>
      </c>
      <c r="P483" s="8">
        <v>4</v>
      </c>
      <c r="Q483" s="8">
        <v>2</v>
      </c>
      <c r="R483" s="8">
        <v>1</v>
      </c>
    </row>
    <row r="484" spans="1:18">
      <c r="A484" s="8" t="s">
        <v>1174</v>
      </c>
      <c r="B484" s="3" t="s">
        <v>258</v>
      </c>
      <c r="C484" s="8">
        <v>1</v>
      </c>
      <c r="D484" s="8">
        <v>0</v>
      </c>
      <c r="E484" s="8">
        <v>0</v>
      </c>
      <c r="F484" s="8">
        <v>1</v>
      </c>
      <c r="G484" s="8">
        <v>1</v>
      </c>
      <c r="H484" s="8">
        <v>0</v>
      </c>
      <c r="I484" s="8">
        <v>0</v>
      </c>
      <c r="J484" s="8">
        <v>2</v>
      </c>
      <c r="K484" s="8">
        <v>0</v>
      </c>
      <c r="L484" s="8">
        <v>4</v>
      </c>
      <c r="M484" s="8">
        <v>6</v>
      </c>
      <c r="N484" s="8">
        <v>3</v>
      </c>
      <c r="O484" s="8">
        <v>1</v>
      </c>
      <c r="P484" s="8">
        <v>4</v>
      </c>
      <c r="Q484" s="8">
        <v>1</v>
      </c>
      <c r="R484" s="8">
        <v>0</v>
      </c>
    </row>
    <row r="485" spans="1:18">
      <c r="A485" s="8" t="s">
        <v>1126</v>
      </c>
      <c r="B485" s="3" t="s">
        <v>263</v>
      </c>
      <c r="C485" s="8">
        <v>0</v>
      </c>
      <c r="D485" s="8">
        <v>0</v>
      </c>
      <c r="E485" s="8">
        <v>4</v>
      </c>
      <c r="F485" s="8">
        <v>4</v>
      </c>
      <c r="G485" s="8">
        <v>0</v>
      </c>
      <c r="H485" s="8">
        <v>0</v>
      </c>
      <c r="I485" s="8">
        <v>0</v>
      </c>
      <c r="J485" s="8">
        <v>8</v>
      </c>
      <c r="K485" s="8">
        <v>4</v>
      </c>
      <c r="L485" s="8">
        <v>4</v>
      </c>
      <c r="M485" s="8">
        <v>8</v>
      </c>
      <c r="N485" s="8">
        <v>2</v>
      </c>
      <c r="O485" s="8">
        <v>0</v>
      </c>
      <c r="P485" s="8">
        <v>2</v>
      </c>
      <c r="Q485" s="8">
        <v>1</v>
      </c>
      <c r="R485" s="8">
        <v>0</v>
      </c>
    </row>
    <row r="486" spans="1:18">
      <c r="A486" s="8" t="s">
        <v>1127</v>
      </c>
      <c r="B486" s="3" t="s">
        <v>265</v>
      </c>
      <c r="C486" s="8">
        <v>0</v>
      </c>
      <c r="D486" s="8">
        <v>0</v>
      </c>
      <c r="E486" s="8">
        <v>0</v>
      </c>
      <c r="F486" s="8">
        <v>4</v>
      </c>
      <c r="G486" s="8">
        <v>0</v>
      </c>
      <c r="H486" s="8">
        <v>0</v>
      </c>
      <c r="I486" s="8">
        <v>0</v>
      </c>
      <c r="J486" s="8">
        <v>4</v>
      </c>
      <c r="K486" s="8">
        <v>2</v>
      </c>
      <c r="L486" s="8">
        <v>3</v>
      </c>
      <c r="M486" s="8">
        <v>4</v>
      </c>
      <c r="N486" s="8">
        <v>1</v>
      </c>
      <c r="O486" s="8">
        <v>1</v>
      </c>
      <c r="P486" s="8">
        <v>5</v>
      </c>
      <c r="Q486" s="8">
        <v>1</v>
      </c>
      <c r="R486" s="8">
        <v>0</v>
      </c>
    </row>
    <row r="487" spans="1:18">
      <c r="A487" s="8" t="s">
        <v>1058</v>
      </c>
      <c r="B487" s="3" t="s">
        <v>267</v>
      </c>
      <c r="C487" s="8">
        <v>1</v>
      </c>
      <c r="D487" s="8">
        <v>0</v>
      </c>
      <c r="E487" s="8">
        <v>2</v>
      </c>
      <c r="F487" s="8">
        <v>0</v>
      </c>
      <c r="G487" s="8">
        <v>1</v>
      </c>
      <c r="H487" s="8">
        <v>0</v>
      </c>
      <c r="I487" s="8">
        <v>0</v>
      </c>
      <c r="J487" s="8">
        <v>3</v>
      </c>
      <c r="K487" s="8">
        <v>1</v>
      </c>
      <c r="L487" s="8">
        <v>14</v>
      </c>
      <c r="M487" s="8">
        <v>6</v>
      </c>
      <c r="N487" s="8">
        <v>2</v>
      </c>
      <c r="O487" s="8">
        <v>1</v>
      </c>
      <c r="P487" s="8">
        <v>6</v>
      </c>
      <c r="Q487" s="8">
        <v>3</v>
      </c>
      <c r="R487" s="8">
        <v>0</v>
      </c>
    </row>
    <row r="488" spans="1:18">
      <c r="A488" s="8" t="s">
        <v>1059</v>
      </c>
      <c r="B488" s="3" t="s">
        <v>269</v>
      </c>
      <c r="C488" s="8">
        <v>0</v>
      </c>
      <c r="D488" s="8">
        <v>0</v>
      </c>
      <c r="E488" s="8">
        <v>1</v>
      </c>
      <c r="F488" s="8">
        <v>0</v>
      </c>
      <c r="G488" s="8">
        <v>0</v>
      </c>
      <c r="H488" s="8">
        <v>0</v>
      </c>
      <c r="I488" s="8">
        <v>0</v>
      </c>
      <c r="J488" s="8">
        <v>2</v>
      </c>
      <c r="K488" s="8">
        <v>0</v>
      </c>
      <c r="L488" s="8">
        <v>6</v>
      </c>
      <c r="M488" s="8">
        <v>11</v>
      </c>
      <c r="N488" s="8">
        <v>3</v>
      </c>
      <c r="O488" s="8">
        <v>0</v>
      </c>
      <c r="P488" s="8">
        <v>5</v>
      </c>
      <c r="Q488" s="8">
        <v>0</v>
      </c>
      <c r="R488" s="8">
        <v>0</v>
      </c>
    </row>
    <row r="489" spans="1:18">
      <c r="A489" s="8" t="s">
        <v>1047</v>
      </c>
      <c r="B489" s="3" t="s">
        <v>271</v>
      </c>
      <c r="C489" s="8">
        <v>0</v>
      </c>
      <c r="D489" s="8">
        <v>1</v>
      </c>
      <c r="E489" s="8">
        <v>0</v>
      </c>
      <c r="F489" s="8">
        <v>0</v>
      </c>
      <c r="G489" s="8">
        <v>1</v>
      </c>
      <c r="H489" s="8">
        <v>1</v>
      </c>
      <c r="I489" s="8">
        <v>1</v>
      </c>
      <c r="J489" s="8">
        <v>1</v>
      </c>
      <c r="K489" s="8">
        <v>2</v>
      </c>
      <c r="L489" s="8">
        <v>8</v>
      </c>
      <c r="M489" s="8">
        <v>8</v>
      </c>
      <c r="N489" s="8">
        <v>3</v>
      </c>
      <c r="O489" s="8">
        <v>3</v>
      </c>
      <c r="P489" s="8">
        <v>5</v>
      </c>
      <c r="Q489" s="8">
        <v>0</v>
      </c>
      <c r="R489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7" sqref="B2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6" workbookViewId="0">
      <selection activeCell="B27" sqref="B2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2014:3:0:0:TAIDONG</v>
      </c>
      <c r="F3" s="37">
        <f ca="1">MATCH($E3,REPORT_DATA_BY_ZONE_MONTH!$A:$A, 0)</f>
        <v>41</v>
      </c>
      <c r="G3" s="30">
        <f ca="1">IFERROR(INDEX(REPORT_DATA_BY_ZONE_MONTH!$A:$AG,$F3,MATCH(G$2,REPORT_DATA_BY_ZONE_MONTH!$A$1:$AG$1,0)), "")</f>
        <v>1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168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84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140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2014:4:0:0:TAIDONG</v>
      </c>
      <c r="F4" s="37">
        <f ca="1">MATCH($E4,REPORT_DATA_BY_ZONE_MONTH!$A:$A, 0)</f>
        <v>49</v>
      </c>
      <c r="G4" s="30">
        <f ca="1">IFERROR(INDEX(REPORT_DATA_BY_ZONE_MONTH!$A:$AG,$F4,MATCH(G$2,REPORT_DATA_BY_ZONE_MONTH!$A$1:$AG$1,0)), "")</f>
        <v>3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168</v>
      </c>
      <c r="K4" s="30">
        <f ca="1">IFERROR(INDEX(REPORT_DATA_BY_ZONE_MONTH!$A:$AG,$F4,MATCH(K$2,REPORT_DATA_BY_ZONE_MONTH!$A$1:$AG$1,0)), "")</f>
        <v>0</v>
      </c>
      <c r="L4" s="30">
        <f t="shared" ca="1" si="4"/>
        <v>84</v>
      </c>
      <c r="M4" s="30">
        <f ca="1">IFERROR(INDEX(REPORT_DATA_BY_ZONE_MONTH!$A:$AG,$F4,MATCH(M$2,REPORT_DATA_BY_ZONE_MONTH!$A$1:$AG$1,0)), "")</f>
        <v>0</v>
      </c>
      <c r="N4" s="30">
        <f t="shared" ca="1" si="5"/>
        <v>140</v>
      </c>
      <c r="O4" s="30">
        <f ca="1">IFERROR(INDEX(REPORT_DATA_BY_ZONE_MONTH!$A:$AG,$F4,MATCH(O$2,REPORT_DATA_BY_ZONE_MONTH!$A$1:$AG$1,0)), "")</f>
        <v>0</v>
      </c>
      <c r="P4" s="30">
        <f t="shared" ca="1" si="6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2014:5:0:0:TAIDONG</v>
      </c>
      <c r="F5" s="37">
        <f ca="1">MATCH($E5,REPORT_DATA_BY_ZONE_MONTH!$A:$A, 0)</f>
        <v>57</v>
      </c>
      <c r="G5" s="30">
        <f ca="1">IFERROR(INDEX(REPORT_DATA_BY_ZONE_MONTH!$A:$AG,$F5,MATCH(G$2,REPORT_DATA_BY_ZONE_MONTH!$A$1:$AG$1,0)), "")</f>
        <v>1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168</v>
      </c>
      <c r="K5" s="30">
        <f ca="1">IFERROR(INDEX(REPORT_DATA_BY_ZONE_MONTH!$A:$AG,$F5,MATCH(K$2,REPORT_DATA_BY_ZONE_MONTH!$A$1:$AG$1,0)), "")</f>
        <v>0</v>
      </c>
      <c r="L5" s="30">
        <f t="shared" ca="1" si="4"/>
        <v>84</v>
      </c>
      <c r="M5" s="30">
        <f ca="1">IFERROR(INDEX(REPORT_DATA_BY_ZONE_MONTH!$A:$AG,$F5,MATCH(M$2,REPORT_DATA_BY_ZONE_MONTH!$A$1:$AG$1,0)), "")</f>
        <v>0</v>
      </c>
      <c r="N5" s="30">
        <f t="shared" ca="1" si="5"/>
        <v>140</v>
      </c>
      <c r="O5" s="30">
        <f ca="1">IFERROR(INDEX(REPORT_DATA_BY_ZONE_MONTH!$A:$AG,$F5,MATCH(O$2,REPORT_DATA_BY_ZONE_MONTH!$A$1:$AG$1,0)), "")</f>
        <v>0</v>
      </c>
      <c r="P5" s="30">
        <f t="shared" ca="1" si="6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2014:6:0:0:TAIDONG</v>
      </c>
      <c r="F6" s="37">
        <f ca="1">MATCH($E6,REPORT_DATA_BY_ZONE_MONTH!$A:$A, 0)</f>
        <v>65</v>
      </c>
      <c r="G6" s="30">
        <f ca="1">IFERROR(INDEX(REPORT_DATA_BY_ZONE_MONTH!$A:$AG,$F6,MATCH(G$2,REPORT_DATA_BY_ZONE_MONTH!$A$1:$AG$1,0)), "")</f>
        <v>5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168</v>
      </c>
      <c r="K6" s="30">
        <f ca="1">IFERROR(INDEX(REPORT_DATA_BY_ZONE_MONTH!$A:$AG,$F6,MATCH(K$2,REPORT_DATA_BY_ZONE_MONTH!$A$1:$AG$1,0)), "")</f>
        <v>0</v>
      </c>
      <c r="L6" s="30">
        <f t="shared" ca="1" si="4"/>
        <v>84</v>
      </c>
      <c r="M6" s="30">
        <f ca="1">IFERROR(INDEX(REPORT_DATA_BY_ZONE_MONTH!$A:$AG,$F6,MATCH(M$2,REPORT_DATA_BY_ZONE_MONTH!$A$1:$AG$1,0)), "")</f>
        <v>0</v>
      </c>
      <c r="N6" s="30">
        <f t="shared" ca="1" si="5"/>
        <v>140</v>
      </c>
      <c r="O6" s="30">
        <f ca="1">IFERROR(INDEX(REPORT_DATA_BY_ZONE_MONTH!$A:$AG,$F6,MATCH(O$2,REPORT_DATA_BY_ZONE_MONTH!$A$1:$AG$1,0)), "")</f>
        <v>0</v>
      </c>
      <c r="P6" s="30">
        <f t="shared" ca="1" si="6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2014:7:0:0:TAIDONG</v>
      </c>
      <c r="F7" s="37">
        <f ca="1">MATCH($E7,REPORT_DATA_BY_ZONE_MONTH!$A:$A, 0)</f>
        <v>73</v>
      </c>
      <c r="G7" s="30">
        <f ca="1">IFERROR(INDEX(REPORT_DATA_BY_ZONE_MONTH!$A:$AG,$F7,MATCH(G$2,REPORT_DATA_BY_ZONE_MONTH!$A$1:$AG$1,0)), "")</f>
        <v>5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168</v>
      </c>
      <c r="K7" s="30">
        <f ca="1">IFERROR(INDEX(REPORT_DATA_BY_ZONE_MONTH!$A:$AG,$F7,MATCH(K$2,REPORT_DATA_BY_ZONE_MONTH!$A$1:$AG$1,0)), "")</f>
        <v>0</v>
      </c>
      <c r="L7" s="30">
        <f t="shared" ca="1" si="4"/>
        <v>84</v>
      </c>
      <c r="M7" s="30">
        <f ca="1">IFERROR(INDEX(REPORT_DATA_BY_ZONE_MONTH!$A:$AG,$F7,MATCH(M$2,REPORT_DATA_BY_ZONE_MONTH!$A$1:$AG$1,0)), "")</f>
        <v>0</v>
      </c>
      <c r="N7" s="30">
        <f t="shared" ca="1" si="5"/>
        <v>140</v>
      </c>
      <c r="O7" s="30">
        <f ca="1">IFERROR(INDEX(REPORT_DATA_BY_ZONE_MONTH!$A:$AG,$F7,MATCH(O$2,REPORT_DATA_BY_ZONE_MONTH!$A$1:$AG$1,0)), "")</f>
        <v>0</v>
      </c>
      <c r="P7" s="30">
        <f t="shared" ca="1" si="6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2014:8:0:0:TAIDONG</v>
      </c>
      <c r="F8" s="37">
        <f ca="1">MATCH($E8,REPORT_DATA_BY_ZONE_MONTH!$A:$A, 0)</f>
        <v>81</v>
      </c>
      <c r="G8" s="30">
        <f ca="1">IFERROR(INDEX(REPORT_DATA_BY_ZONE_MONTH!$A:$AG,$F8,MATCH(G$2,REPORT_DATA_BY_ZONE_MONTH!$A$1:$AG$1,0)), "")</f>
        <v>5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168</v>
      </c>
      <c r="K8" s="30">
        <f ca="1">IFERROR(INDEX(REPORT_DATA_BY_ZONE_MONTH!$A:$AG,$F8,MATCH(K$2,REPORT_DATA_BY_ZONE_MONTH!$A$1:$AG$1,0)), "")</f>
        <v>0</v>
      </c>
      <c r="L8" s="30">
        <f t="shared" ca="1" si="4"/>
        <v>84</v>
      </c>
      <c r="M8" s="30">
        <f ca="1">IFERROR(INDEX(REPORT_DATA_BY_ZONE_MONTH!$A:$AG,$F8,MATCH(M$2,REPORT_DATA_BY_ZONE_MONTH!$A$1:$AG$1,0)), "")</f>
        <v>0</v>
      </c>
      <c r="N8" s="30">
        <f t="shared" ca="1" si="5"/>
        <v>140</v>
      </c>
      <c r="O8" s="30">
        <f ca="1">IFERROR(INDEX(REPORT_DATA_BY_ZONE_MONTH!$A:$AG,$F8,MATCH(O$2,REPORT_DATA_BY_ZONE_MONTH!$A$1:$AG$1,0)), "")</f>
        <v>0</v>
      </c>
      <c r="P8" s="30">
        <f t="shared" ca="1" si="6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2014:9:0:0:TAIDONG</v>
      </c>
      <c r="F9" s="37">
        <f ca="1">MATCH($E9,REPORT_DATA_BY_ZONE_MONTH!$A:$A, 0)</f>
        <v>89</v>
      </c>
      <c r="G9" s="30">
        <f ca="1">IFERROR(INDEX(REPORT_DATA_BY_ZONE_MONTH!$A:$AG,$F9,MATCH(G$2,REPORT_DATA_BY_ZONE_MONTH!$A$1:$AG$1,0)), "")</f>
        <v>4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168</v>
      </c>
      <c r="K9" s="30">
        <f ca="1">IFERROR(INDEX(REPORT_DATA_BY_ZONE_MONTH!$A:$AG,$F9,MATCH(K$2,REPORT_DATA_BY_ZONE_MONTH!$A$1:$AG$1,0)), "")</f>
        <v>0</v>
      </c>
      <c r="L9" s="30">
        <f t="shared" ca="1" si="4"/>
        <v>84</v>
      </c>
      <c r="M9" s="30">
        <f ca="1">IFERROR(INDEX(REPORT_DATA_BY_ZONE_MONTH!$A:$AG,$F9,MATCH(M$2,REPORT_DATA_BY_ZONE_MONTH!$A$1:$AG$1,0)), "")</f>
        <v>0</v>
      </c>
      <c r="N9" s="30">
        <f t="shared" ca="1" si="5"/>
        <v>140</v>
      </c>
      <c r="O9" s="30">
        <f ca="1">IFERROR(INDEX(REPORT_DATA_BY_ZONE_MONTH!$A:$AG,$F9,MATCH(O$2,REPORT_DATA_BY_ZONE_MONTH!$A$1:$AG$1,0)), "")</f>
        <v>0</v>
      </c>
      <c r="P9" s="30">
        <f t="shared" ca="1" si="6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2014:10:0:0:TAIDONG</v>
      </c>
      <c r="F10" s="37">
        <f ca="1">MATCH($E10,REPORT_DATA_BY_ZONE_MONTH!$A:$A, 0)</f>
        <v>6</v>
      </c>
      <c r="G10" s="30">
        <f ca="1">IFERROR(INDEX(REPORT_DATA_BY_ZONE_MONTH!$A:$AG,$F10,MATCH(G$2,REPORT_DATA_BY_ZONE_MONTH!$A$1:$AG$1,0)), "")</f>
        <v>1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168</v>
      </c>
      <c r="K10" s="30">
        <f ca="1">IFERROR(INDEX(REPORT_DATA_BY_ZONE_MONTH!$A:$AG,$F10,MATCH(K$2,REPORT_DATA_BY_ZONE_MONTH!$A$1:$AG$1,0)), "")</f>
        <v>0</v>
      </c>
      <c r="L10" s="30">
        <f t="shared" ca="1" si="4"/>
        <v>84</v>
      </c>
      <c r="M10" s="30">
        <f ca="1">IFERROR(INDEX(REPORT_DATA_BY_ZONE_MONTH!$A:$AG,$F10,MATCH(M$2,REPORT_DATA_BY_ZONE_MONTH!$A$1:$AG$1,0)), "")</f>
        <v>0</v>
      </c>
      <c r="N10" s="30">
        <f t="shared" ca="1" si="5"/>
        <v>140</v>
      </c>
      <c r="O10" s="30">
        <f ca="1">IFERROR(INDEX(REPORT_DATA_BY_ZONE_MONTH!$A:$AG,$F10,MATCH(O$2,REPORT_DATA_BY_ZONE_MONTH!$A$1:$AG$1,0)), "")</f>
        <v>0</v>
      </c>
      <c r="P10" s="30">
        <f t="shared" ca="1" si="6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2014:11:0:0:TAIDONG</v>
      </c>
      <c r="F11" s="37">
        <f ca="1">MATCH($E11,REPORT_DATA_BY_ZONE_MONTH!$A:$A, 0)</f>
        <v>15</v>
      </c>
      <c r="G11" s="30">
        <f ca="1">IFERROR(INDEX(REPORT_DATA_BY_ZONE_MONTH!$A:$AG,$F11,MATCH(G$2,REPORT_DATA_BY_ZONE_MONTH!$A$1:$AG$1,0)), "")</f>
        <v>5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168</v>
      </c>
      <c r="K11" s="30">
        <f ca="1">IFERROR(INDEX(REPORT_DATA_BY_ZONE_MONTH!$A:$AG,$F11,MATCH(K$2,REPORT_DATA_BY_ZONE_MONTH!$A$1:$AG$1,0)), "")</f>
        <v>0</v>
      </c>
      <c r="L11" s="30">
        <f t="shared" ca="1" si="4"/>
        <v>84</v>
      </c>
      <c r="M11" s="30">
        <f ca="1">IFERROR(INDEX(REPORT_DATA_BY_ZONE_MONTH!$A:$AG,$F11,MATCH(M$2,REPORT_DATA_BY_ZONE_MONTH!$A$1:$AG$1,0)), "")</f>
        <v>0</v>
      </c>
      <c r="N11" s="30">
        <f t="shared" ca="1" si="5"/>
        <v>140</v>
      </c>
      <c r="O11" s="30">
        <f ca="1">IFERROR(INDEX(REPORT_DATA_BY_ZONE_MONTH!$A:$AG,$F11,MATCH(O$2,REPORT_DATA_BY_ZONE_MONTH!$A$1:$AG$1,0)), "")</f>
        <v>0</v>
      </c>
      <c r="P11" s="30">
        <f t="shared" ca="1" si="6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2014:12:0:0:TAIDONG</v>
      </c>
      <c r="F12" s="37">
        <f ca="1">MATCH($E12,REPORT_DATA_BY_ZONE_MONTH!$A:$A, 0)</f>
        <v>24</v>
      </c>
      <c r="G12" s="30">
        <f ca="1">IFERROR(INDEX(REPORT_DATA_BY_ZONE_MONTH!$A:$AG,$F12,MATCH(G$2,REPORT_DATA_BY_ZONE_MONTH!$A$1:$AG$1,0)), "")</f>
        <v>3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168</v>
      </c>
      <c r="K12" s="30">
        <f ca="1">IFERROR(INDEX(REPORT_DATA_BY_ZONE_MONTH!$A:$AG,$F12,MATCH(K$2,REPORT_DATA_BY_ZONE_MONTH!$A$1:$AG$1,0)), "")</f>
        <v>0</v>
      </c>
      <c r="L12" s="30">
        <f t="shared" ca="1" si="4"/>
        <v>84</v>
      </c>
      <c r="M12" s="30">
        <f ca="1">IFERROR(INDEX(REPORT_DATA_BY_ZONE_MONTH!$A:$AG,$F12,MATCH(M$2,REPORT_DATA_BY_ZONE_MONTH!$A$1:$AG$1,0)), "")</f>
        <v>0</v>
      </c>
      <c r="N12" s="30">
        <f t="shared" ca="1" si="5"/>
        <v>140</v>
      </c>
      <c r="O12" s="30">
        <f ca="1">IFERROR(INDEX(REPORT_DATA_BY_ZONE_MONTH!$A:$AG,$F12,MATCH(O$2,REPORT_DATA_BY_ZONE_MONTH!$A$1:$AG$1,0)), "")</f>
        <v>0</v>
      </c>
      <c r="P12" s="30">
        <f t="shared" ca="1" si="6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2015:1:0:0:TAIDONG</v>
      </c>
      <c r="F13" s="37">
        <f ca="1">MATCH($E13,REPORT_DATA_BY_ZONE_MONTH!$A:$A, 0)</f>
        <v>128</v>
      </c>
      <c r="G13" s="30">
        <f ca="1">IFERROR(INDEX(REPORT_DATA_BY_ZONE_MONTH!$A:$AG,$F13,MATCH(G$2,REPORT_DATA_BY_ZONE_MONTH!$A$1:$AG$1,0)), "")</f>
        <v>1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168</v>
      </c>
      <c r="K13" s="30">
        <f ca="1">IFERROR(INDEX(REPORT_DATA_BY_ZONE_MONTH!$A:$AG,$F13,MATCH(K$2,REPORT_DATA_BY_ZONE_MONTH!$A$1:$AG$1,0)), "")</f>
        <v>0</v>
      </c>
      <c r="L13" s="30">
        <f t="shared" ca="1" si="4"/>
        <v>84</v>
      </c>
      <c r="M13" s="30">
        <f ca="1">IFERROR(INDEX(REPORT_DATA_BY_ZONE_MONTH!$A:$AG,$F13,MATCH(M$2,REPORT_DATA_BY_ZONE_MONTH!$A$1:$AG$1,0)), "")</f>
        <v>0</v>
      </c>
      <c r="N13" s="30">
        <f t="shared" ca="1" si="5"/>
        <v>140</v>
      </c>
      <c r="O13" s="30">
        <f ca="1">IFERROR(INDEX(REPORT_DATA_BY_ZONE_MONTH!$A:$AG,$F13,MATCH(O$2,REPORT_DATA_BY_ZONE_MONTH!$A$1:$AG$1,0)), "")</f>
        <v>0</v>
      </c>
      <c r="P13" s="30">
        <f t="shared" ca="1" si="6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2015:2:0:0:TAIDONG</v>
      </c>
      <c r="F14" s="37">
        <f ca="1">MATCH($E14,REPORT_DATA_BY_ZONE_MONTH!$A:$A, 0)</f>
        <v>138</v>
      </c>
      <c r="G14" s="30">
        <f ca="1">IFERROR(INDEX(REPORT_DATA_BY_ZONE_MONTH!$A:$AG,$F14,MATCH(G$2,REPORT_DATA_BY_ZONE_MONTH!$A$1:$AG$1,0)), "")</f>
        <v>4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168</v>
      </c>
      <c r="K14" s="30">
        <f ca="1">IFERROR(INDEX(REPORT_DATA_BY_ZONE_MONTH!$A:$AG,$F14,MATCH(K$2,REPORT_DATA_BY_ZONE_MONTH!$A$1:$AG$1,0)), "")</f>
        <v>0</v>
      </c>
      <c r="L14" s="30">
        <f t="shared" ca="1" si="4"/>
        <v>84</v>
      </c>
      <c r="M14" s="30">
        <f ca="1">IFERROR(INDEX(REPORT_DATA_BY_ZONE_MONTH!$A:$AG,$F14,MATCH(M$2,REPORT_DATA_BY_ZONE_MONTH!$A$1:$AG$1,0)), "")</f>
        <v>0</v>
      </c>
      <c r="N14" s="30">
        <f t="shared" ca="1" si="5"/>
        <v>140</v>
      </c>
      <c r="O14" s="30">
        <f ca="1">IFERROR(INDEX(REPORT_DATA_BY_ZONE_MONTH!$A:$AG,$F14,MATCH(O$2,REPORT_DATA_BY_ZONE_MONTH!$A$1:$AG$1,0)), "")</f>
        <v>0</v>
      </c>
      <c r="P14" s="30">
        <f t="shared" ca="1" si="6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2015:3:0:0:TAIDONG</v>
      </c>
      <c r="F15" s="37">
        <f ca="1">MATCH($E15,REPORT_DATA_BY_ZONE_MONTH!$A:$A, 0)</f>
        <v>148</v>
      </c>
      <c r="G15" s="30">
        <f ca="1">IFERROR(INDEX(REPORT_DATA_BY_ZONE_MONTH!$A:$AG,$F15,MATCH(G$2,REPORT_DATA_BY_ZONE_MONTH!$A$1:$AG$1,0)), "")</f>
        <v>3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168</v>
      </c>
      <c r="K15" s="30">
        <f ca="1">IFERROR(INDEX(REPORT_DATA_BY_ZONE_MONTH!$A:$AG,$F15,MATCH(K$2,REPORT_DATA_BY_ZONE_MONTH!$A$1:$AG$1,0)), "")</f>
        <v>0</v>
      </c>
      <c r="L15" s="30">
        <f t="shared" ca="1" si="4"/>
        <v>84</v>
      </c>
      <c r="M15" s="30">
        <f ca="1">IFERROR(INDEX(REPORT_DATA_BY_ZONE_MONTH!$A:$AG,$F15,MATCH(M$2,REPORT_DATA_BY_ZONE_MONTH!$A$1:$AG$1,0)), "")</f>
        <v>0</v>
      </c>
      <c r="N15" s="30">
        <f t="shared" ca="1" si="5"/>
        <v>140</v>
      </c>
      <c r="O15" s="30">
        <f ca="1">IFERROR(INDEX(REPORT_DATA_BY_ZONE_MONTH!$A:$AG,$F15,MATCH(O$2,REPORT_DATA_BY_ZONE_MONTH!$A$1:$AG$1,0)), "")</f>
        <v>0</v>
      </c>
      <c r="P15" s="30">
        <f t="shared" ca="1" si="6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2015:4:0:0:TAIDONG</v>
      </c>
      <c r="F16" s="37">
        <f ca="1">MATCH($E16,REPORT_DATA_BY_ZONE_MONTH!$A:$A, 0)</f>
        <v>158</v>
      </c>
      <c r="G16" s="30">
        <f ca="1">IFERROR(INDEX(REPORT_DATA_BY_ZONE_MONTH!$A:$AG,$F16,MATCH(G$2,REPORT_DATA_BY_ZONE_MONTH!$A$1:$AG$1,0)), "")</f>
        <v>3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168</v>
      </c>
      <c r="K16" s="30">
        <f ca="1">IFERROR(INDEX(REPORT_DATA_BY_ZONE_MONTH!$A:$AG,$F16,MATCH(K$2,REPORT_DATA_BY_ZONE_MONTH!$A$1:$AG$1,0)), "")</f>
        <v>0</v>
      </c>
      <c r="L16" s="30">
        <f t="shared" ca="1" si="4"/>
        <v>84</v>
      </c>
      <c r="M16" s="30">
        <f ca="1">IFERROR(INDEX(REPORT_DATA_BY_ZONE_MONTH!$A:$AG,$F16,MATCH(M$2,REPORT_DATA_BY_ZONE_MONTH!$A$1:$AG$1,0)), "")</f>
        <v>0</v>
      </c>
      <c r="N16" s="30">
        <f t="shared" ca="1" si="5"/>
        <v>140</v>
      </c>
      <c r="O16" s="30">
        <f ca="1">IFERROR(INDEX(REPORT_DATA_BY_ZONE_MONTH!$A:$AG,$F16,MATCH(O$2,REPORT_DATA_BY_ZONE_MONTH!$A$1:$AG$1,0)), "")</f>
        <v>0</v>
      </c>
      <c r="P16" s="30">
        <f t="shared" ca="1" si="6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2015:5:0:0:TAIDONG</v>
      </c>
      <c r="F17" s="37">
        <f ca="1">MATCH($E17,REPORT_DATA_BY_ZONE_MONTH!$A:$A, 0)</f>
        <v>168</v>
      </c>
      <c r="G17" s="30">
        <f ca="1">IFERROR(INDEX(REPORT_DATA_BY_ZONE_MONTH!$A:$AG,$F17,MATCH(G$2,REPORT_DATA_BY_ZONE_MONTH!$A$1:$AG$1,0)), "")</f>
        <v>1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168</v>
      </c>
      <c r="K17" s="30">
        <f ca="1">IFERROR(INDEX(REPORT_DATA_BY_ZONE_MONTH!$A:$AG,$F17,MATCH(K$2,REPORT_DATA_BY_ZONE_MONTH!$A$1:$AG$1,0)), "")</f>
        <v>0</v>
      </c>
      <c r="L17" s="30">
        <f t="shared" ca="1" si="4"/>
        <v>84</v>
      </c>
      <c r="M17" s="30">
        <f ca="1">IFERROR(INDEX(REPORT_DATA_BY_ZONE_MONTH!$A:$AG,$F17,MATCH(M$2,REPORT_DATA_BY_ZONE_MONTH!$A$1:$AG$1,0)), "")</f>
        <v>0</v>
      </c>
      <c r="N17" s="30">
        <f t="shared" ca="1" si="5"/>
        <v>140</v>
      </c>
      <c r="O17" s="30">
        <f ca="1">IFERROR(INDEX(REPORT_DATA_BY_ZONE_MONTH!$A:$AG,$F17,MATCH(O$2,REPORT_DATA_BY_ZONE_MONTH!$A$1:$AG$1,0)), "")</f>
        <v>0</v>
      </c>
      <c r="P17" s="30">
        <f t="shared" ca="1" si="6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2015:6:0:0:TAIDONG</v>
      </c>
      <c r="F18" s="37">
        <f ca="1">MATCH($E18,REPORT_DATA_BY_ZONE_MONTH!$A:$A, 0)</f>
        <v>178</v>
      </c>
      <c r="G18" s="30">
        <f ca="1">IFERROR(INDEX(REPORT_DATA_BY_ZONE_MONTH!$A:$AG,$F18,MATCH(G$2,REPORT_DATA_BY_ZONE_MONTH!$A$1:$AG$1,0)), "")</f>
        <v>4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168</v>
      </c>
      <c r="K18" s="30">
        <f ca="1">IFERROR(INDEX(REPORT_DATA_BY_ZONE_MONTH!$A:$AG,$F18,MATCH(K$2,REPORT_DATA_BY_ZONE_MONTH!$A$1:$AG$1,0)), "")</f>
        <v>0</v>
      </c>
      <c r="L18" s="30">
        <f t="shared" ca="1" si="4"/>
        <v>84</v>
      </c>
      <c r="M18" s="30">
        <f ca="1">IFERROR(INDEX(REPORT_DATA_BY_ZONE_MONTH!$A:$AG,$F18,MATCH(M$2,REPORT_DATA_BY_ZONE_MONTH!$A$1:$AG$1,0)), "")</f>
        <v>0</v>
      </c>
      <c r="N18" s="30">
        <f t="shared" ca="1" si="5"/>
        <v>140</v>
      </c>
      <c r="O18" s="30">
        <f ca="1">IFERROR(INDEX(REPORT_DATA_BY_ZONE_MONTH!$A:$AG,$F18,MATCH(O$2,REPORT_DATA_BY_ZONE_MONTH!$A$1:$AG$1,0)), "")</f>
        <v>0</v>
      </c>
      <c r="P18" s="30">
        <f t="shared" ca="1" si="6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2015:7:0:0:TAIDONG</v>
      </c>
      <c r="F19" s="37">
        <f ca="1">MATCH($E19,REPORT_DATA_BY_ZONE_MONTH!$A:$A, 0)</f>
        <v>188</v>
      </c>
      <c r="G19" s="30">
        <f ca="1">IFERROR(INDEX(REPORT_DATA_BY_ZONE_MONTH!$A:$AG,$F19,MATCH(G$2,REPORT_DATA_BY_ZONE_MONTH!$A$1:$AG$1,0)), "")</f>
        <v>1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168</v>
      </c>
      <c r="K19" s="30">
        <f ca="1">IFERROR(INDEX(REPORT_DATA_BY_ZONE_MONTH!$A:$AG,$F19,MATCH(K$2,REPORT_DATA_BY_ZONE_MONTH!$A$1:$AG$1,0)), "")</f>
        <v>0</v>
      </c>
      <c r="L19" s="30">
        <f t="shared" ca="1" si="4"/>
        <v>84</v>
      </c>
      <c r="M19" s="30">
        <f ca="1">IFERROR(INDEX(REPORT_DATA_BY_ZONE_MONTH!$A:$AG,$F19,MATCH(M$2,REPORT_DATA_BY_ZONE_MONTH!$A$1:$AG$1,0)), "")</f>
        <v>0</v>
      </c>
      <c r="N19" s="30">
        <f t="shared" ca="1" si="5"/>
        <v>140</v>
      </c>
      <c r="O19" s="30">
        <f ca="1">IFERROR(INDEX(REPORT_DATA_BY_ZONE_MONTH!$A:$AG,$F19,MATCH(O$2,REPORT_DATA_BY_ZONE_MONTH!$A$1:$AG$1,0)), "")</f>
        <v>0</v>
      </c>
      <c r="P19" s="30">
        <f t="shared" ca="1" si="6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2015:8:0:0:TAIDONG</v>
      </c>
      <c r="F20" s="37">
        <f ca="1">MATCH($E20,REPORT_DATA_BY_ZONE_MONTH!$A:$A, 0)</f>
        <v>198</v>
      </c>
      <c r="G20" s="30">
        <f ca="1">IFERROR(INDEX(REPORT_DATA_BY_ZONE_MONTH!$A:$AG,$F20,MATCH(G$2,REPORT_DATA_BY_ZONE_MONTH!$A$1:$AG$1,0)), "")</f>
        <v>1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168</v>
      </c>
      <c r="K20" s="30">
        <f ca="1">IFERROR(INDEX(REPORT_DATA_BY_ZONE_MONTH!$A:$AG,$F20,MATCH(K$2,REPORT_DATA_BY_ZONE_MONTH!$A$1:$AG$1,0)), "")</f>
        <v>0</v>
      </c>
      <c r="L20" s="30">
        <f t="shared" ca="1" si="4"/>
        <v>84</v>
      </c>
      <c r="M20" s="30">
        <f ca="1">IFERROR(INDEX(REPORT_DATA_BY_ZONE_MONTH!$A:$AG,$F20,MATCH(M$2,REPORT_DATA_BY_ZONE_MONTH!$A$1:$AG$1,0)), "")</f>
        <v>0</v>
      </c>
      <c r="N20" s="30">
        <f t="shared" ca="1" si="5"/>
        <v>140</v>
      </c>
      <c r="O20" s="30">
        <f ca="1">IFERROR(INDEX(REPORT_DATA_BY_ZONE_MONTH!$A:$AG,$F20,MATCH(O$2,REPORT_DATA_BY_ZONE_MONTH!$A$1:$AG$1,0)), "")</f>
        <v>0</v>
      </c>
      <c r="P20" s="30">
        <f t="shared" ca="1" si="6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2015:9:0:0:TAIDONG</v>
      </c>
      <c r="F21" s="37">
        <f ca="1">MATCH($E21,REPORT_DATA_BY_ZONE_MONTH!$A:$A, 0)</f>
        <v>208</v>
      </c>
      <c r="G21" s="30">
        <f ca="1">IFERROR(INDEX(REPORT_DATA_BY_ZONE_MONTH!$A:$AG,$F21,MATCH(G$2,REPORT_DATA_BY_ZONE_MONTH!$A$1:$AG$1,0)), "")</f>
        <v>2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168</v>
      </c>
      <c r="K21" s="30">
        <f ca="1">IFERROR(INDEX(REPORT_DATA_BY_ZONE_MONTH!$A:$AG,$F21,MATCH(K$2,REPORT_DATA_BY_ZONE_MONTH!$A$1:$AG$1,0)), "")</f>
        <v>0</v>
      </c>
      <c r="L21" s="30">
        <f t="shared" ca="1" si="4"/>
        <v>84</v>
      </c>
      <c r="M21" s="30">
        <f ca="1">IFERROR(INDEX(REPORT_DATA_BY_ZONE_MONTH!$A:$AG,$F21,MATCH(M$2,REPORT_DATA_BY_ZONE_MONTH!$A$1:$AG$1,0)), "")</f>
        <v>0</v>
      </c>
      <c r="N21" s="30">
        <f t="shared" ca="1" si="5"/>
        <v>140</v>
      </c>
      <c r="O21" s="30">
        <f ca="1">IFERROR(INDEX(REPORT_DATA_BY_ZONE_MONTH!$A:$AG,$F21,MATCH(O$2,REPORT_DATA_BY_ZONE_MONTH!$A$1:$AG$1,0)), "")</f>
        <v>0</v>
      </c>
      <c r="P21" s="30">
        <f t="shared" ca="1" si="6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2015:10:0:0:TAIDONG</v>
      </c>
      <c r="F22" s="37">
        <f ca="1">MATCH($E22,REPORT_DATA_BY_ZONE_MONTH!$A:$A, 0)</f>
        <v>98</v>
      </c>
      <c r="G22" s="30">
        <f ca="1">IFERROR(INDEX(REPORT_DATA_BY_ZONE_MONTH!$A:$AG,$F22,MATCH(G$2,REPORT_DATA_BY_ZONE_MONTH!$A$1:$AG$1,0)), "")</f>
        <v>1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168</v>
      </c>
      <c r="K22" s="30">
        <f ca="1">IFERROR(INDEX(REPORT_DATA_BY_ZONE_MONTH!$A:$AG,$F22,MATCH(K$2,REPORT_DATA_BY_ZONE_MONTH!$A$1:$AG$1,0)), "")</f>
        <v>0</v>
      </c>
      <c r="L22" s="30">
        <f t="shared" ca="1" si="4"/>
        <v>84</v>
      </c>
      <c r="M22" s="30">
        <f ca="1">IFERROR(INDEX(REPORT_DATA_BY_ZONE_MONTH!$A:$AG,$F22,MATCH(M$2,REPORT_DATA_BY_ZONE_MONTH!$A$1:$AG$1,0)), "")</f>
        <v>0</v>
      </c>
      <c r="N22" s="30">
        <f t="shared" ca="1" si="5"/>
        <v>140</v>
      </c>
      <c r="O22" s="30">
        <f ca="1">IFERROR(INDEX(REPORT_DATA_BY_ZONE_MONTH!$A:$AG,$F22,MATCH(O$2,REPORT_DATA_BY_ZONE_MONTH!$A$1:$AG$1,0)), "")</f>
        <v>0</v>
      </c>
      <c r="P22" s="30">
        <f t="shared" ca="1" si="6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2015:11:0:0:TAIDONG</v>
      </c>
      <c r="F23" s="37">
        <f ca="1">MATCH($E23,REPORT_DATA_BY_ZONE_MONTH!$A:$A, 0)</f>
        <v>108</v>
      </c>
      <c r="G23" s="30">
        <f ca="1">IFERROR(INDEX(REPORT_DATA_BY_ZONE_MONTH!$A:$AG,$F23,MATCH(G$2,REPORT_DATA_BY_ZONE_MONTH!$A$1:$AG$1,0)), "")</f>
        <v>2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168</v>
      </c>
      <c r="K23" s="30">
        <f ca="1">IFERROR(INDEX(REPORT_DATA_BY_ZONE_MONTH!$A:$AG,$F23,MATCH(K$2,REPORT_DATA_BY_ZONE_MONTH!$A$1:$AG$1,0)), "")</f>
        <v>0</v>
      </c>
      <c r="L23" s="30">
        <f t="shared" ca="1" si="4"/>
        <v>84</v>
      </c>
      <c r="M23" s="30">
        <f ca="1">IFERROR(INDEX(REPORT_DATA_BY_ZONE_MONTH!$A:$AG,$F23,MATCH(M$2,REPORT_DATA_BY_ZONE_MONTH!$A$1:$AG$1,0)), "")</f>
        <v>0</v>
      </c>
      <c r="N23" s="30">
        <f t="shared" ca="1" si="5"/>
        <v>140</v>
      </c>
      <c r="O23" s="30">
        <f ca="1">IFERROR(INDEX(REPORT_DATA_BY_ZONE_MONTH!$A:$AG,$F23,MATCH(O$2,REPORT_DATA_BY_ZONE_MONTH!$A$1:$AG$1,0)), "")</f>
        <v>0</v>
      </c>
      <c r="P23" s="30">
        <f t="shared" ca="1" si="6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2015:12:0:0:TAIDONG</v>
      </c>
      <c r="F24" s="37">
        <f ca="1">MATCH($E24,REPORT_DATA_BY_ZONE_MONTH!$A:$A, 0)</f>
        <v>119</v>
      </c>
      <c r="G24" s="30">
        <f ca="1">IFERROR(INDEX(REPORT_DATA_BY_ZONE_MONTH!$A:$AG,$F24,MATCH(G$2,REPORT_DATA_BY_ZONE_MONTH!$A$1:$AG$1,0)), "")</f>
        <v>6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168</v>
      </c>
      <c r="K24" s="30">
        <f ca="1">IFERROR(INDEX(REPORT_DATA_BY_ZONE_MONTH!$A:$AG,$F24,MATCH(K$2,REPORT_DATA_BY_ZONE_MONTH!$A$1:$AG$1,0)), "")</f>
        <v>0</v>
      </c>
      <c r="L24" s="30">
        <f t="shared" ca="1" si="4"/>
        <v>84</v>
      </c>
      <c r="M24" s="30">
        <f ca="1">IFERROR(INDEX(REPORT_DATA_BY_ZONE_MONTH!$A:$AG,$F24,MATCH(M$2,REPORT_DATA_BY_ZONE_MONTH!$A$1:$AG$1,0)), "")</f>
        <v>0</v>
      </c>
      <c r="N24" s="30">
        <f t="shared" ca="1" si="5"/>
        <v>140</v>
      </c>
      <c r="O24" s="30">
        <f ca="1">IFERROR(INDEX(REPORT_DATA_BY_ZONE_MONTH!$A:$AG,$F24,MATCH(O$2,REPORT_DATA_BY_ZONE_MONTH!$A$1:$AG$1,0)), "")</f>
        <v>0</v>
      </c>
      <c r="P24" s="30">
        <f t="shared" ca="1" si="6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2016:1:0:0:TAIDONG</v>
      </c>
      <c r="F25" s="37">
        <f ca="1">MATCH($E25,REPORT_DATA_BY_ZONE_MONTH!$A:$A, 0)</f>
        <v>219</v>
      </c>
      <c r="G25" s="30">
        <f ca="1">IFERROR(INDEX(REPORT_DATA_BY_ZONE_MONTH!$A:$AG,$F25,MATCH(G$2,REPORT_DATA_BY_ZONE_MONTH!$A$1:$AG$1,0)), "")</f>
        <v>1</v>
      </c>
      <c r="H25" s="30">
        <f t="shared" si="2"/>
        <v>8</v>
      </c>
      <c r="I25" s="30">
        <f ca="1">IFERROR(INDEX(REPORT_DATA_BY_ZONE_MONTH!$A:$AG,$F25,MATCH(I$2,REPORT_DATA_BY_ZONE_MONTH!$A$1:$AG$1,0)), "")</f>
        <v>142</v>
      </c>
      <c r="J25" s="30">
        <f t="shared" ca="1" si="3"/>
        <v>168</v>
      </c>
      <c r="K25" s="30">
        <f ca="1">IFERROR(INDEX(REPORT_DATA_BY_ZONE_MONTH!$A:$AG,$F25,MATCH(K$2,REPORT_DATA_BY_ZONE_MONTH!$A$1:$AG$1,0)), "")</f>
        <v>33</v>
      </c>
      <c r="L25" s="30">
        <f t="shared" ca="1" si="4"/>
        <v>84</v>
      </c>
      <c r="M25" s="30">
        <f ca="1">IFERROR(INDEX(REPORT_DATA_BY_ZONE_MONTH!$A:$AG,$F25,MATCH(M$2,REPORT_DATA_BY_ZONE_MONTH!$A$1:$AG$1,0)), "")</f>
        <v>65</v>
      </c>
      <c r="N25" s="30">
        <f t="shared" ca="1" si="5"/>
        <v>140</v>
      </c>
      <c r="O25" s="30">
        <f ca="1">IFERROR(INDEX(REPORT_DATA_BY_ZONE_MONTH!$A:$AG,$F25,MATCH(O$2,REPORT_DATA_BY_ZONE_MONTH!$A$1:$AG$1,0)), "")</f>
        <v>0</v>
      </c>
      <c r="P25" s="30">
        <f t="shared" ca="1" si="6"/>
        <v>28</v>
      </c>
      <c r="Q25" s="37">
        <f ca="1">MATCH($E25,BAPTISM_SOURCE_ZONE_MONTH!$A:$A, 0)</f>
        <v>8</v>
      </c>
      <c r="R25" s="11">
        <f ca="1">IFERROR(INDEX(BAPTISM_SOURCE_ZONE_MONTH!$A:$Z,$Q25,MATCH(R$2,BAPTISM_SOURCE_ZONE_MONTH!$A$1:$Z$1,0)),"")</f>
        <v>6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0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2016:2:0:0:TAIDONG</v>
      </c>
      <c r="F26" s="37">
        <f ca="1">MATCH($E26,REPORT_DATA_BY_ZONE_MONTH!$A:$A, 0)</f>
        <v>230</v>
      </c>
      <c r="G26" s="30">
        <f ca="1">IFERROR(INDEX(REPORT_DATA_BY_ZONE_MONTH!$A:$AG,$F26,MATCH(G$2,REPORT_DATA_BY_ZONE_MONTH!$A$1:$AG$1,0)), "")</f>
        <v>1</v>
      </c>
      <c r="H26" s="30">
        <f t="shared" si="2"/>
        <v>8</v>
      </c>
      <c r="I26" s="30">
        <f ca="1">IFERROR(INDEX(REPORT_DATA_BY_ZONE_MONTH!$A:$AG,$F26,MATCH(I$2,REPORT_DATA_BY_ZONE_MONTH!$A$1:$AG$1,0)), "")</f>
        <v>80</v>
      </c>
      <c r="J26" s="30">
        <f t="shared" ca="1" si="3"/>
        <v>168</v>
      </c>
      <c r="K26" s="30">
        <f ca="1">IFERROR(INDEX(REPORT_DATA_BY_ZONE_MONTH!$A:$AG,$F26,MATCH(K$2,REPORT_DATA_BY_ZONE_MONTH!$A$1:$AG$1,0)), "")</f>
        <v>15</v>
      </c>
      <c r="L26" s="30">
        <f t="shared" ca="1" si="4"/>
        <v>84</v>
      </c>
      <c r="M26" s="30">
        <f ca="1">IFERROR(INDEX(REPORT_DATA_BY_ZONE_MONTH!$A:$AG,$F26,MATCH(M$2,REPORT_DATA_BY_ZONE_MONTH!$A$1:$AG$1,0)), "")</f>
        <v>53</v>
      </c>
      <c r="N26" s="30">
        <f t="shared" ca="1" si="5"/>
        <v>140</v>
      </c>
      <c r="O26" s="30">
        <f ca="1">IFERROR(INDEX(REPORT_DATA_BY_ZONE_MONTH!$A:$AG,$F26,MATCH(O$2,REPORT_DATA_BY_ZONE_MONTH!$A$1:$AG$1,0)), "")</f>
        <v>4</v>
      </c>
      <c r="P26" s="30">
        <f t="shared" ca="1" si="6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1470</v>
      </c>
      <c r="C27" s="37"/>
      <c r="D27" s="37"/>
      <c r="G27" s="8">
        <f ca="1">SUMIF($C3:$C26,YEAR,G3:G26)</f>
        <v>2</v>
      </c>
      <c r="H27" s="37"/>
      <c r="R27" s="8">
        <f ca="1">SUM(R3:R26)</f>
        <v>6</v>
      </c>
      <c r="S27" s="8">
        <f t="shared" ref="S27:W27" ca="1" si="8">SUM(S3:S26)</f>
        <v>2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0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8</v>
      </c>
    </row>
    <row r="32" spans="1:23">
      <c r="A32" s="8" t="s">
        <v>634</v>
      </c>
      <c r="B32" s="8">
        <f ca="1">SUM(U27:W27)</f>
        <v>0</v>
      </c>
    </row>
    <row r="33" spans="1:4" ht="180">
      <c r="A33" s="8" t="s">
        <v>636</v>
      </c>
      <c r="B33" s="39" t="str">
        <f>CONCATENATE("Member Referral Goal 成員回條目標:     50%+ 
Member Referral Actual 成員回條實際:  ",$D$22)</f>
        <v>Member Referral Goal 成員回條目標:     50%+ 
Member Referral Actual 成員回條實際:  10</v>
      </c>
      <c r="C33" s="40">
        <f ca="1">IFERROR(B32/SUM(B31:B32),"0")</f>
        <v>0</v>
      </c>
      <c r="D33" s="8" t="str">
        <f ca="1">TEXT(C33,"00%")</f>
        <v>00%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Taidong Zone</v>
      </c>
    </row>
    <row r="36" spans="1:4">
      <c r="B36" s="62" t="str">
        <f ca="1">INDIRECT(CONCATENATE($B$27, "$B$2"))</f>
        <v>臺東地帶</v>
      </c>
    </row>
    <row r="37" spans="1:4">
      <c r="B37" s="62" t="str">
        <f ca="1">INDIRECT(CONCATENATE($B$27, "$B$6"))</f>
        <v>Hualien Stake</v>
      </c>
    </row>
    <row r="38" spans="1:4">
      <c r="B38" s="62" t="str">
        <f ca="1">INDIRECT(CONCATENATE($B$27, "$B$7"))</f>
        <v>花蓮支聯會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L19" sqref="L1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1427</v>
      </c>
      <c r="C2" s="35" t="s">
        <v>1400</v>
      </c>
      <c r="D2" s="74">
        <v>59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$L$27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814</v>
      </c>
      <c r="B10" s="27" t="s">
        <v>815</v>
      </c>
      <c r="C10" s="4" t="s">
        <v>869</v>
      </c>
      <c r="D10" s="4" t="s">
        <v>870</v>
      </c>
      <c r="E10" s="4" t="str">
        <f>CONCATENATE(YEAR,":",MONTH,":",WEEK,":",DAY,":",$A10)</f>
        <v>2016:2:2:7:ZHUNAN_E</v>
      </c>
      <c r="F10" s="4">
        <f>MATCH($E10,REPORT_DATA_BY_COMP!$A:$A,0)</f>
        <v>488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816</v>
      </c>
      <c r="B11" s="27" t="s">
        <v>817</v>
      </c>
      <c r="C11" s="4" t="s">
        <v>871</v>
      </c>
      <c r="D11" s="4" t="s">
        <v>872</v>
      </c>
      <c r="E11" s="4" t="str">
        <f>CONCATENATE(YEAR,":",MONTH,":",WEEK,":",DAY,":",$A11)</f>
        <v>2016:2:2:7:XIANGSHAN_A</v>
      </c>
      <c r="F11" s="4">
        <f>MATCH($E11,REPORT_DATA_BY_COMP!$A:$A,0)</f>
        <v>456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818</v>
      </c>
      <c r="B12" s="27" t="s">
        <v>819</v>
      </c>
      <c r="C12" s="4" t="s">
        <v>873</v>
      </c>
      <c r="D12" s="4" t="s">
        <v>874</v>
      </c>
      <c r="E12" s="4" t="str">
        <f>CONCATENATE(YEAR,":",MONTH,":",WEEK,":",DAY,":",$A12)</f>
        <v>2016:2:2:7:XIANGSHAN_B</v>
      </c>
      <c r="F12" s="4">
        <f>MATCH($E12,REPORT_DATA_BY_COMP!$A:$A,0)</f>
        <v>457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820</v>
      </c>
      <c r="B13" s="27" t="s">
        <v>821</v>
      </c>
      <c r="C13" s="4" t="s">
        <v>875</v>
      </c>
      <c r="D13" s="4" t="s">
        <v>876</v>
      </c>
      <c r="E13" s="4" t="str">
        <f>CONCATENATE(YEAR,":",MONTH,":",WEEK,":",DAY,":",$A13)</f>
        <v>2016:2:2:7:ZHUNAN_S</v>
      </c>
      <c r="F13" s="4">
        <f>MATCH($E13,REPORT_DATA_BY_COMP!$A:$A,0)</f>
        <v>489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1447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822</v>
      </c>
      <c r="B16" s="27" t="s">
        <v>823</v>
      </c>
      <c r="C16" s="4" t="s">
        <v>877</v>
      </c>
      <c r="D16" s="4" t="s">
        <v>878</v>
      </c>
      <c r="E16" s="4" t="str">
        <f>CONCATENATE(YEAR,":",MONTH,":",WEEK,":",DAY,":",$A16)</f>
        <v>2016:2:2:7:TOUFEN_E</v>
      </c>
      <c r="F16" s="4">
        <f>MATCH($E16,REPORT_DATA_BY_COMP!$A:$A,0)</f>
        <v>448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824</v>
      </c>
      <c r="B17" s="27" t="s">
        <v>825</v>
      </c>
      <c r="C17" s="4" t="s">
        <v>879</v>
      </c>
      <c r="D17" s="4" t="s">
        <v>880</v>
      </c>
      <c r="E17" s="4" t="str">
        <f>CONCATENATE(YEAR,":",MONTH,":",WEEK,":",DAY,":",$A17)</f>
        <v>2016:2:2:7:MIAOLI_B_E</v>
      </c>
      <c r="F17" s="4">
        <f>MATCH($E17,REPORT_DATA_BY_COMP!$A:$A,0)</f>
        <v>418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826</v>
      </c>
      <c r="B18" s="27" t="s">
        <v>827</v>
      </c>
      <c r="C18" s="4" t="s">
        <v>881</v>
      </c>
      <c r="D18" s="4" t="s">
        <v>882</v>
      </c>
      <c r="E18" s="4" t="str">
        <f>CONCATENATE(YEAR,":",MONTH,":",WEEK,":",DAY,":",$A18)</f>
        <v>2016:2:2:7:MIAOLI_A_E</v>
      </c>
      <c r="F18" s="4">
        <f>MATCH($E18,REPORT_DATA_BY_COMP!$A:$A,0)</f>
        <v>417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1388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1387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1389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1390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1391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1419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0:N11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0:O11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0:P11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0:S11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0:T11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0:U11">
    <cfRule type="cellIs" dxfId="499" priority="68" operator="greaterThan">
      <formula>1.5</formula>
    </cfRule>
  </conditionalFormatting>
  <conditionalFormatting sqref="L10:V11">
    <cfRule type="expression" dxfId="498" priority="65">
      <formula>L10=""</formula>
    </cfRule>
  </conditionalFormatting>
  <conditionalFormatting sqref="S10:S11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16:M17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6:N17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6:O17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6:P17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6:S17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6:T17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6:U17">
    <cfRule type="cellIs" dxfId="483" priority="52" operator="greaterThan">
      <formula>1.5</formula>
    </cfRule>
  </conditionalFormatting>
  <conditionalFormatting sqref="L16:V17">
    <cfRule type="expression" dxfId="482" priority="49">
      <formula>L16=""</formula>
    </cfRule>
  </conditionalFormatting>
  <conditionalFormatting sqref="S16:S17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8:M18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8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8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8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8:S18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8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8">
    <cfRule type="cellIs" dxfId="467" priority="36" operator="greaterThan">
      <formula>1.5</formula>
    </cfRule>
  </conditionalFormatting>
  <conditionalFormatting sqref="L18:V18">
    <cfRule type="expression" dxfId="466" priority="33">
      <formula>L18=""</formula>
    </cfRule>
  </conditionalFormatting>
  <conditionalFormatting sqref="S18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2:M1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12:N1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12:O1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12:P1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12:S1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12:T1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12:U13">
    <cfRule type="cellIs" dxfId="451" priority="4" operator="greaterThan">
      <formula>1.5</formula>
    </cfRule>
  </conditionalFormatting>
  <conditionalFormatting sqref="L12:V13">
    <cfRule type="expression" dxfId="450" priority="1">
      <formula>L12=""</formula>
    </cfRule>
  </conditionalFormatting>
  <conditionalFormatting sqref="S12:S1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7"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6" workbookViewId="0">
      <selection activeCell="B28" sqref="B2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2014:3:0:0:ZHUNAN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2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3">6*$B$29*$B$30</f>
        <v>168</v>
      </c>
      <c r="K3" s="30" t="str">
        <f ca="1">IFERROR(INDEX(REPORT_DATA_BY_ZONE_MONTH!$A:$AG,$F3,MATCH(K$2,REPORT_DATA_BY_ZONE_MONTH!$A$1:$AG$1,0)), "")</f>
        <v/>
      </c>
      <c r="L3" s="30">
        <f t="shared" ref="L3:L26" ca="1" si="4">3*$B$29*$B$30</f>
        <v>84</v>
      </c>
      <c r="M3" s="30" t="str">
        <f ca="1">IFERROR(INDEX(REPORT_DATA_BY_ZONE_MONTH!$A:$AG,$F3,MATCH(M$2,REPORT_DATA_BY_ZONE_MONTH!$A$1:$AG$1,0)), "")</f>
        <v/>
      </c>
      <c r="N3" s="30">
        <f t="shared" ref="N3:N26" ca="1" si="5">5*$B$29*$B$30</f>
        <v>140</v>
      </c>
      <c r="O3" s="30" t="str">
        <f ca="1">IFERROR(INDEX(REPORT_DATA_BY_ZONE_MONTH!$A:$AG,$F3,MATCH(O$2,REPORT_DATA_BY_ZONE_MONTH!$A$1:$AG$1,0)), "")</f>
        <v/>
      </c>
      <c r="P3" s="30">
        <f t="shared" ref="P3:P26" ca="1" si="6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2014:4:0:0:ZHUNAN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2"/>
        <v>8</v>
      </c>
      <c r="I4" s="30" t="str">
        <f ca="1">IFERROR(INDEX(REPORT_DATA_BY_ZONE_MONTH!$A:$AG,$F4,MATCH(I$2,REPORT_DATA_BY_ZONE_MONTH!$A$1:$AG$1,0)), "")</f>
        <v/>
      </c>
      <c r="J4" s="30">
        <f t="shared" ca="1" si="3"/>
        <v>168</v>
      </c>
      <c r="K4" s="30" t="str">
        <f ca="1">IFERROR(INDEX(REPORT_DATA_BY_ZONE_MONTH!$A:$AG,$F4,MATCH(K$2,REPORT_DATA_BY_ZONE_MONTH!$A$1:$AG$1,0)), "")</f>
        <v/>
      </c>
      <c r="L4" s="30">
        <f t="shared" ca="1" si="4"/>
        <v>84</v>
      </c>
      <c r="M4" s="30" t="str">
        <f ca="1">IFERROR(INDEX(REPORT_DATA_BY_ZONE_MONTH!$A:$AG,$F4,MATCH(M$2,REPORT_DATA_BY_ZONE_MONTH!$A$1:$AG$1,0)), "")</f>
        <v/>
      </c>
      <c r="N4" s="30">
        <f t="shared" ca="1" si="5"/>
        <v>140</v>
      </c>
      <c r="O4" s="30" t="str">
        <f ca="1">IFERROR(INDEX(REPORT_DATA_BY_ZONE_MONTH!$A:$AG,$F4,MATCH(O$2,REPORT_DATA_BY_ZONE_MONTH!$A$1:$AG$1,0)), "")</f>
        <v/>
      </c>
      <c r="P4" s="30">
        <f t="shared" ca="1" si="6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2014:5:0:0:ZHUNAN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2"/>
        <v>8</v>
      </c>
      <c r="I5" s="30" t="str">
        <f ca="1">IFERROR(INDEX(REPORT_DATA_BY_ZONE_MONTH!$A:$AG,$F5,MATCH(I$2,REPORT_DATA_BY_ZONE_MONTH!$A$1:$AG$1,0)), "")</f>
        <v/>
      </c>
      <c r="J5" s="30">
        <f t="shared" ca="1" si="3"/>
        <v>168</v>
      </c>
      <c r="K5" s="30" t="str">
        <f ca="1">IFERROR(INDEX(REPORT_DATA_BY_ZONE_MONTH!$A:$AG,$F5,MATCH(K$2,REPORT_DATA_BY_ZONE_MONTH!$A$1:$AG$1,0)), "")</f>
        <v/>
      </c>
      <c r="L5" s="30">
        <f t="shared" ca="1" si="4"/>
        <v>84</v>
      </c>
      <c r="M5" s="30" t="str">
        <f ca="1">IFERROR(INDEX(REPORT_DATA_BY_ZONE_MONTH!$A:$AG,$F5,MATCH(M$2,REPORT_DATA_BY_ZONE_MONTH!$A$1:$AG$1,0)), "")</f>
        <v/>
      </c>
      <c r="N5" s="30">
        <f t="shared" ca="1" si="5"/>
        <v>140</v>
      </c>
      <c r="O5" s="30" t="str">
        <f ca="1">IFERROR(INDEX(REPORT_DATA_BY_ZONE_MONTH!$A:$AG,$F5,MATCH(O$2,REPORT_DATA_BY_ZONE_MONTH!$A$1:$AG$1,0)), "")</f>
        <v/>
      </c>
      <c r="P5" s="30">
        <f t="shared" ca="1" si="6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2014:6:0:0:ZHUNAN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2"/>
        <v>8</v>
      </c>
      <c r="I6" s="30" t="str">
        <f ca="1">IFERROR(INDEX(REPORT_DATA_BY_ZONE_MONTH!$A:$AG,$F6,MATCH(I$2,REPORT_DATA_BY_ZONE_MONTH!$A$1:$AG$1,0)), "")</f>
        <v/>
      </c>
      <c r="J6" s="30">
        <f t="shared" ca="1" si="3"/>
        <v>168</v>
      </c>
      <c r="K6" s="30" t="str">
        <f ca="1">IFERROR(INDEX(REPORT_DATA_BY_ZONE_MONTH!$A:$AG,$F6,MATCH(K$2,REPORT_DATA_BY_ZONE_MONTH!$A$1:$AG$1,0)), "")</f>
        <v/>
      </c>
      <c r="L6" s="30">
        <f t="shared" ca="1" si="4"/>
        <v>84</v>
      </c>
      <c r="M6" s="30" t="str">
        <f ca="1">IFERROR(INDEX(REPORT_DATA_BY_ZONE_MONTH!$A:$AG,$F6,MATCH(M$2,REPORT_DATA_BY_ZONE_MONTH!$A$1:$AG$1,0)), "")</f>
        <v/>
      </c>
      <c r="N6" s="30">
        <f t="shared" ca="1" si="5"/>
        <v>140</v>
      </c>
      <c r="O6" s="30" t="str">
        <f ca="1">IFERROR(INDEX(REPORT_DATA_BY_ZONE_MONTH!$A:$AG,$F6,MATCH(O$2,REPORT_DATA_BY_ZONE_MONTH!$A$1:$AG$1,0)), "")</f>
        <v/>
      </c>
      <c r="P6" s="30">
        <f t="shared" ca="1" si="6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2014:7:0:0:ZHUNAN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2"/>
        <v>8</v>
      </c>
      <c r="I7" s="30" t="str">
        <f ca="1">IFERROR(INDEX(REPORT_DATA_BY_ZONE_MONTH!$A:$AG,$F7,MATCH(I$2,REPORT_DATA_BY_ZONE_MONTH!$A$1:$AG$1,0)), "")</f>
        <v/>
      </c>
      <c r="J7" s="30">
        <f t="shared" ca="1" si="3"/>
        <v>168</v>
      </c>
      <c r="K7" s="30" t="str">
        <f ca="1">IFERROR(INDEX(REPORT_DATA_BY_ZONE_MONTH!$A:$AG,$F7,MATCH(K$2,REPORT_DATA_BY_ZONE_MONTH!$A$1:$AG$1,0)), "")</f>
        <v/>
      </c>
      <c r="L7" s="30">
        <f t="shared" ca="1" si="4"/>
        <v>84</v>
      </c>
      <c r="M7" s="30" t="str">
        <f ca="1">IFERROR(INDEX(REPORT_DATA_BY_ZONE_MONTH!$A:$AG,$F7,MATCH(M$2,REPORT_DATA_BY_ZONE_MONTH!$A$1:$AG$1,0)), "")</f>
        <v/>
      </c>
      <c r="N7" s="30">
        <f t="shared" ca="1" si="5"/>
        <v>140</v>
      </c>
      <c r="O7" s="30" t="str">
        <f ca="1">IFERROR(INDEX(REPORT_DATA_BY_ZONE_MONTH!$A:$AG,$F7,MATCH(O$2,REPORT_DATA_BY_ZONE_MONTH!$A$1:$AG$1,0)), "")</f>
        <v/>
      </c>
      <c r="P7" s="30">
        <f t="shared" ca="1" si="6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2014:8:0:0:ZHUNAN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2"/>
        <v>8</v>
      </c>
      <c r="I8" s="30" t="str">
        <f ca="1">IFERROR(INDEX(REPORT_DATA_BY_ZONE_MONTH!$A:$AG,$F8,MATCH(I$2,REPORT_DATA_BY_ZONE_MONTH!$A$1:$AG$1,0)), "")</f>
        <v/>
      </c>
      <c r="J8" s="30">
        <f t="shared" ca="1" si="3"/>
        <v>168</v>
      </c>
      <c r="K8" s="30" t="str">
        <f ca="1">IFERROR(INDEX(REPORT_DATA_BY_ZONE_MONTH!$A:$AG,$F8,MATCH(K$2,REPORT_DATA_BY_ZONE_MONTH!$A$1:$AG$1,0)), "")</f>
        <v/>
      </c>
      <c r="L8" s="30">
        <f t="shared" ca="1" si="4"/>
        <v>84</v>
      </c>
      <c r="M8" s="30" t="str">
        <f ca="1">IFERROR(INDEX(REPORT_DATA_BY_ZONE_MONTH!$A:$AG,$F8,MATCH(M$2,REPORT_DATA_BY_ZONE_MONTH!$A$1:$AG$1,0)), "")</f>
        <v/>
      </c>
      <c r="N8" s="30">
        <f t="shared" ca="1" si="5"/>
        <v>140</v>
      </c>
      <c r="O8" s="30" t="str">
        <f ca="1">IFERROR(INDEX(REPORT_DATA_BY_ZONE_MONTH!$A:$AG,$F8,MATCH(O$2,REPORT_DATA_BY_ZONE_MONTH!$A$1:$AG$1,0)), "")</f>
        <v/>
      </c>
      <c r="P8" s="30">
        <f t="shared" ca="1" si="6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2014:9:0:0:ZHUNAN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2"/>
        <v>8</v>
      </c>
      <c r="I9" s="30" t="str">
        <f ca="1">IFERROR(INDEX(REPORT_DATA_BY_ZONE_MONTH!$A:$AG,$F9,MATCH(I$2,REPORT_DATA_BY_ZONE_MONTH!$A$1:$AG$1,0)), "")</f>
        <v/>
      </c>
      <c r="J9" s="30">
        <f t="shared" ca="1" si="3"/>
        <v>168</v>
      </c>
      <c r="K9" s="30" t="str">
        <f ca="1">IFERROR(INDEX(REPORT_DATA_BY_ZONE_MONTH!$A:$AG,$F9,MATCH(K$2,REPORT_DATA_BY_ZONE_MONTH!$A$1:$AG$1,0)), "")</f>
        <v/>
      </c>
      <c r="L9" s="30">
        <f t="shared" ca="1" si="4"/>
        <v>84</v>
      </c>
      <c r="M9" s="30" t="str">
        <f ca="1">IFERROR(INDEX(REPORT_DATA_BY_ZONE_MONTH!$A:$AG,$F9,MATCH(M$2,REPORT_DATA_BY_ZONE_MONTH!$A$1:$AG$1,0)), "")</f>
        <v/>
      </c>
      <c r="N9" s="30">
        <f t="shared" ca="1" si="5"/>
        <v>140</v>
      </c>
      <c r="O9" s="30" t="str">
        <f ca="1">IFERROR(INDEX(REPORT_DATA_BY_ZONE_MONTH!$A:$AG,$F9,MATCH(O$2,REPORT_DATA_BY_ZONE_MONTH!$A$1:$AG$1,0)), "")</f>
        <v/>
      </c>
      <c r="P9" s="30">
        <f t="shared" ca="1" si="6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2014:10:0:0:ZHUNAN</v>
      </c>
      <c r="F10" s="37">
        <f ca="1">MATCH($E10,REPORT_DATA_BY_ZONE_MONTH!$A:$A, 0)</f>
        <v>10</v>
      </c>
      <c r="G10" s="30">
        <f ca="1">IFERROR(INDEX(REPORT_DATA_BY_ZONE_MONTH!$A:$AG,$F10,MATCH(G$2,REPORT_DATA_BY_ZONE_MONTH!$A$1:$AG$1,0)), "")</f>
        <v>2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168</v>
      </c>
      <c r="K10" s="30">
        <f ca="1">IFERROR(INDEX(REPORT_DATA_BY_ZONE_MONTH!$A:$AG,$F10,MATCH(K$2,REPORT_DATA_BY_ZONE_MONTH!$A$1:$AG$1,0)), "")</f>
        <v>0</v>
      </c>
      <c r="L10" s="30">
        <f t="shared" ca="1" si="4"/>
        <v>84</v>
      </c>
      <c r="M10" s="30">
        <f ca="1">IFERROR(INDEX(REPORT_DATA_BY_ZONE_MONTH!$A:$AG,$F10,MATCH(M$2,REPORT_DATA_BY_ZONE_MONTH!$A$1:$AG$1,0)), "")</f>
        <v>0</v>
      </c>
      <c r="N10" s="30">
        <f t="shared" ca="1" si="5"/>
        <v>140</v>
      </c>
      <c r="O10" s="30">
        <f ca="1">IFERROR(INDEX(REPORT_DATA_BY_ZONE_MONTH!$A:$AG,$F10,MATCH(O$2,REPORT_DATA_BY_ZONE_MONTH!$A$1:$AG$1,0)), "")</f>
        <v>0</v>
      </c>
      <c r="P10" s="30">
        <f t="shared" ca="1" si="6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2014:11:0:0:ZHUNAN</v>
      </c>
      <c r="F11" s="37">
        <f ca="1">MATCH($E11,REPORT_DATA_BY_ZONE_MONTH!$A:$A, 0)</f>
        <v>19</v>
      </c>
      <c r="G11" s="30">
        <f ca="1">IFERROR(INDEX(REPORT_DATA_BY_ZONE_MONTH!$A:$AG,$F11,MATCH(G$2,REPORT_DATA_BY_ZONE_MONTH!$A$1:$AG$1,0)), "")</f>
        <v>1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168</v>
      </c>
      <c r="K11" s="30">
        <f ca="1">IFERROR(INDEX(REPORT_DATA_BY_ZONE_MONTH!$A:$AG,$F11,MATCH(K$2,REPORT_DATA_BY_ZONE_MONTH!$A$1:$AG$1,0)), "")</f>
        <v>0</v>
      </c>
      <c r="L11" s="30">
        <f t="shared" ca="1" si="4"/>
        <v>84</v>
      </c>
      <c r="M11" s="30">
        <f ca="1">IFERROR(INDEX(REPORT_DATA_BY_ZONE_MONTH!$A:$AG,$F11,MATCH(M$2,REPORT_DATA_BY_ZONE_MONTH!$A$1:$AG$1,0)), "")</f>
        <v>0</v>
      </c>
      <c r="N11" s="30">
        <f t="shared" ca="1" si="5"/>
        <v>140</v>
      </c>
      <c r="O11" s="30">
        <f ca="1">IFERROR(INDEX(REPORT_DATA_BY_ZONE_MONTH!$A:$AG,$F11,MATCH(O$2,REPORT_DATA_BY_ZONE_MONTH!$A$1:$AG$1,0)), "")</f>
        <v>0</v>
      </c>
      <c r="P11" s="30">
        <f t="shared" ca="1" si="6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2014:12:0:0:ZHUNAN</v>
      </c>
      <c r="F12" s="37">
        <f ca="1">MATCH($E12,REPORT_DATA_BY_ZONE_MONTH!$A:$A, 0)</f>
        <v>28</v>
      </c>
      <c r="G12" s="30">
        <f ca="1">IFERROR(INDEX(REPORT_DATA_BY_ZONE_MONTH!$A:$AG,$F12,MATCH(G$2,REPORT_DATA_BY_ZONE_MONTH!$A$1:$AG$1,0)), "")</f>
        <v>1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168</v>
      </c>
      <c r="K12" s="30">
        <f ca="1">IFERROR(INDEX(REPORT_DATA_BY_ZONE_MONTH!$A:$AG,$F12,MATCH(K$2,REPORT_DATA_BY_ZONE_MONTH!$A$1:$AG$1,0)), "")</f>
        <v>0</v>
      </c>
      <c r="L12" s="30">
        <f t="shared" ca="1" si="4"/>
        <v>84</v>
      </c>
      <c r="M12" s="30">
        <f ca="1">IFERROR(INDEX(REPORT_DATA_BY_ZONE_MONTH!$A:$AG,$F12,MATCH(M$2,REPORT_DATA_BY_ZONE_MONTH!$A$1:$AG$1,0)), "")</f>
        <v>0</v>
      </c>
      <c r="N12" s="30">
        <f t="shared" ca="1" si="5"/>
        <v>140</v>
      </c>
      <c r="O12" s="30">
        <f ca="1">IFERROR(INDEX(REPORT_DATA_BY_ZONE_MONTH!$A:$AG,$F12,MATCH(O$2,REPORT_DATA_BY_ZONE_MONTH!$A$1:$AG$1,0)), "")</f>
        <v>0</v>
      </c>
      <c r="P12" s="30">
        <f t="shared" ca="1" si="6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2015:1:0:0:ZHUNAN</v>
      </c>
      <c r="F13" s="37">
        <f ca="1">MATCH($E13,REPORT_DATA_BY_ZONE_MONTH!$A:$A, 0)</f>
        <v>132</v>
      </c>
      <c r="G13" s="30">
        <f ca="1">IFERROR(INDEX(REPORT_DATA_BY_ZONE_MONTH!$A:$AG,$F13,MATCH(G$2,REPORT_DATA_BY_ZONE_MONTH!$A$1:$AG$1,0)), "")</f>
        <v>1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168</v>
      </c>
      <c r="K13" s="30">
        <f ca="1">IFERROR(INDEX(REPORT_DATA_BY_ZONE_MONTH!$A:$AG,$F13,MATCH(K$2,REPORT_DATA_BY_ZONE_MONTH!$A$1:$AG$1,0)), "")</f>
        <v>0</v>
      </c>
      <c r="L13" s="30">
        <f t="shared" ca="1" si="4"/>
        <v>84</v>
      </c>
      <c r="M13" s="30">
        <f ca="1">IFERROR(INDEX(REPORT_DATA_BY_ZONE_MONTH!$A:$AG,$F13,MATCH(M$2,REPORT_DATA_BY_ZONE_MONTH!$A$1:$AG$1,0)), "")</f>
        <v>0</v>
      </c>
      <c r="N13" s="30">
        <f t="shared" ca="1" si="5"/>
        <v>140</v>
      </c>
      <c r="O13" s="30">
        <f ca="1">IFERROR(INDEX(REPORT_DATA_BY_ZONE_MONTH!$A:$AG,$F13,MATCH(O$2,REPORT_DATA_BY_ZONE_MONTH!$A$1:$AG$1,0)), "")</f>
        <v>0</v>
      </c>
      <c r="P13" s="30">
        <f t="shared" ca="1" si="6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2015:2:0:0:ZHUNAN</v>
      </c>
      <c r="F14" s="37">
        <f ca="1">MATCH($E14,REPORT_DATA_BY_ZONE_MONTH!$A:$A, 0)</f>
        <v>142</v>
      </c>
      <c r="G14" s="30">
        <f ca="1">IFERROR(INDEX(REPORT_DATA_BY_ZONE_MONTH!$A:$AG,$F14,MATCH(G$2,REPORT_DATA_BY_ZONE_MONTH!$A$1:$AG$1,0)), "")</f>
        <v>2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168</v>
      </c>
      <c r="K14" s="30">
        <f ca="1">IFERROR(INDEX(REPORT_DATA_BY_ZONE_MONTH!$A:$AG,$F14,MATCH(K$2,REPORT_DATA_BY_ZONE_MONTH!$A$1:$AG$1,0)), "")</f>
        <v>0</v>
      </c>
      <c r="L14" s="30">
        <f t="shared" ca="1" si="4"/>
        <v>84</v>
      </c>
      <c r="M14" s="30">
        <f ca="1">IFERROR(INDEX(REPORT_DATA_BY_ZONE_MONTH!$A:$AG,$F14,MATCH(M$2,REPORT_DATA_BY_ZONE_MONTH!$A$1:$AG$1,0)), "")</f>
        <v>0</v>
      </c>
      <c r="N14" s="30">
        <f t="shared" ca="1" si="5"/>
        <v>140</v>
      </c>
      <c r="O14" s="30">
        <f ca="1">IFERROR(INDEX(REPORT_DATA_BY_ZONE_MONTH!$A:$AG,$F14,MATCH(O$2,REPORT_DATA_BY_ZONE_MONTH!$A$1:$AG$1,0)), "")</f>
        <v>0</v>
      </c>
      <c r="P14" s="30">
        <f t="shared" ca="1" si="6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2015:3:0:0:ZHUNAN</v>
      </c>
      <c r="F15" s="37">
        <f ca="1">MATCH($E15,REPORT_DATA_BY_ZONE_MONTH!$A:$A, 0)</f>
        <v>152</v>
      </c>
      <c r="G15" s="30">
        <f ca="1">IFERROR(INDEX(REPORT_DATA_BY_ZONE_MONTH!$A:$AG,$F15,MATCH(G$2,REPORT_DATA_BY_ZONE_MONTH!$A$1:$AG$1,0)), "")</f>
        <v>4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168</v>
      </c>
      <c r="K15" s="30">
        <f ca="1">IFERROR(INDEX(REPORT_DATA_BY_ZONE_MONTH!$A:$AG,$F15,MATCH(K$2,REPORT_DATA_BY_ZONE_MONTH!$A$1:$AG$1,0)), "")</f>
        <v>0</v>
      </c>
      <c r="L15" s="30">
        <f t="shared" ca="1" si="4"/>
        <v>84</v>
      </c>
      <c r="M15" s="30">
        <f ca="1">IFERROR(INDEX(REPORT_DATA_BY_ZONE_MONTH!$A:$AG,$F15,MATCH(M$2,REPORT_DATA_BY_ZONE_MONTH!$A$1:$AG$1,0)), "")</f>
        <v>0</v>
      </c>
      <c r="N15" s="30">
        <f t="shared" ca="1" si="5"/>
        <v>140</v>
      </c>
      <c r="O15" s="30">
        <f ca="1">IFERROR(INDEX(REPORT_DATA_BY_ZONE_MONTH!$A:$AG,$F15,MATCH(O$2,REPORT_DATA_BY_ZONE_MONTH!$A$1:$AG$1,0)), "")</f>
        <v>0</v>
      </c>
      <c r="P15" s="30">
        <f t="shared" ca="1" si="6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2015:4:0:0:ZHUNAN</v>
      </c>
      <c r="F16" s="37">
        <f ca="1">MATCH($E16,REPORT_DATA_BY_ZONE_MONTH!$A:$A, 0)</f>
        <v>162</v>
      </c>
      <c r="G16" s="30">
        <f ca="1">IFERROR(INDEX(REPORT_DATA_BY_ZONE_MONTH!$A:$AG,$F16,MATCH(G$2,REPORT_DATA_BY_ZONE_MONTH!$A$1:$AG$1,0)), "")</f>
        <v>1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168</v>
      </c>
      <c r="K16" s="30">
        <f ca="1">IFERROR(INDEX(REPORT_DATA_BY_ZONE_MONTH!$A:$AG,$F16,MATCH(K$2,REPORT_DATA_BY_ZONE_MONTH!$A$1:$AG$1,0)), "")</f>
        <v>0</v>
      </c>
      <c r="L16" s="30">
        <f t="shared" ca="1" si="4"/>
        <v>84</v>
      </c>
      <c r="M16" s="30">
        <f ca="1">IFERROR(INDEX(REPORT_DATA_BY_ZONE_MONTH!$A:$AG,$F16,MATCH(M$2,REPORT_DATA_BY_ZONE_MONTH!$A$1:$AG$1,0)), "")</f>
        <v>0</v>
      </c>
      <c r="N16" s="30">
        <f t="shared" ca="1" si="5"/>
        <v>140</v>
      </c>
      <c r="O16" s="30">
        <f ca="1">IFERROR(INDEX(REPORT_DATA_BY_ZONE_MONTH!$A:$AG,$F16,MATCH(O$2,REPORT_DATA_BY_ZONE_MONTH!$A$1:$AG$1,0)), "")</f>
        <v>0</v>
      </c>
      <c r="P16" s="30">
        <f t="shared" ca="1" si="6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2015:5:0:0:ZHUNAN</v>
      </c>
      <c r="F17" s="37">
        <f ca="1">MATCH($E17,REPORT_DATA_BY_ZONE_MONTH!$A:$A, 0)</f>
        <v>172</v>
      </c>
      <c r="G17" s="30">
        <f ca="1">IFERROR(INDEX(REPORT_DATA_BY_ZONE_MONTH!$A:$AG,$F17,MATCH(G$2,REPORT_DATA_BY_ZONE_MONTH!$A$1:$AG$1,0)), "")</f>
        <v>1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168</v>
      </c>
      <c r="K17" s="30">
        <f ca="1">IFERROR(INDEX(REPORT_DATA_BY_ZONE_MONTH!$A:$AG,$F17,MATCH(K$2,REPORT_DATA_BY_ZONE_MONTH!$A$1:$AG$1,0)), "")</f>
        <v>0</v>
      </c>
      <c r="L17" s="30">
        <f t="shared" ca="1" si="4"/>
        <v>84</v>
      </c>
      <c r="M17" s="30">
        <f ca="1">IFERROR(INDEX(REPORT_DATA_BY_ZONE_MONTH!$A:$AG,$F17,MATCH(M$2,REPORT_DATA_BY_ZONE_MONTH!$A$1:$AG$1,0)), "")</f>
        <v>0</v>
      </c>
      <c r="N17" s="30">
        <f t="shared" ca="1" si="5"/>
        <v>140</v>
      </c>
      <c r="O17" s="30">
        <f ca="1">IFERROR(INDEX(REPORT_DATA_BY_ZONE_MONTH!$A:$AG,$F17,MATCH(O$2,REPORT_DATA_BY_ZONE_MONTH!$A$1:$AG$1,0)), "")</f>
        <v>0</v>
      </c>
      <c r="P17" s="30">
        <f t="shared" ca="1" si="6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2015:6:0:0:ZHUNAN</v>
      </c>
      <c r="F18" s="37">
        <f ca="1">MATCH($E18,REPORT_DATA_BY_ZONE_MONTH!$A:$A, 0)</f>
        <v>182</v>
      </c>
      <c r="G18" s="30">
        <f ca="1">IFERROR(INDEX(REPORT_DATA_BY_ZONE_MONTH!$A:$AG,$F18,MATCH(G$2,REPORT_DATA_BY_ZONE_MONTH!$A$1:$AG$1,0)), "")</f>
        <v>3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168</v>
      </c>
      <c r="K18" s="30">
        <f ca="1">IFERROR(INDEX(REPORT_DATA_BY_ZONE_MONTH!$A:$AG,$F18,MATCH(K$2,REPORT_DATA_BY_ZONE_MONTH!$A$1:$AG$1,0)), "")</f>
        <v>0</v>
      </c>
      <c r="L18" s="30">
        <f t="shared" ca="1" si="4"/>
        <v>84</v>
      </c>
      <c r="M18" s="30">
        <f ca="1">IFERROR(INDEX(REPORT_DATA_BY_ZONE_MONTH!$A:$AG,$F18,MATCH(M$2,REPORT_DATA_BY_ZONE_MONTH!$A$1:$AG$1,0)), "")</f>
        <v>0</v>
      </c>
      <c r="N18" s="30">
        <f t="shared" ca="1" si="5"/>
        <v>140</v>
      </c>
      <c r="O18" s="30">
        <f ca="1">IFERROR(INDEX(REPORT_DATA_BY_ZONE_MONTH!$A:$AG,$F18,MATCH(O$2,REPORT_DATA_BY_ZONE_MONTH!$A$1:$AG$1,0)), "")</f>
        <v>0</v>
      </c>
      <c r="P18" s="30">
        <f t="shared" ca="1" si="6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2015:7:0:0:ZHUNAN</v>
      </c>
      <c r="F19" s="37">
        <f ca="1">MATCH($E19,REPORT_DATA_BY_ZONE_MONTH!$A:$A, 0)</f>
        <v>192</v>
      </c>
      <c r="G19" s="30">
        <f ca="1">IFERROR(INDEX(REPORT_DATA_BY_ZONE_MONTH!$A:$AG,$F19,MATCH(G$2,REPORT_DATA_BY_ZONE_MONTH!$A$1:$AG$1,0)), "")</f>
        <v>2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168</v>
      </c>
      <c r="K19" s="30">
        <f ca="1">IFERROR(INDEX(REPORT_DATA_BY_ZONE_MONTH!$A:$AG,$F19,MATCH(K$2,REPORT_DATA_BY_ZONE_MONTH!$A$1:$AG$1,0)), "")</f>
        <v>0</v>
      </c>
      <c r="L19" s="30">
        <f t="shared" ca="1" si="4"/>
        <v>84</v>
      </c>
      <c r="M19" s="30">
        <f ca="1">IFERROR(INDEX(REPORT_DATA_BY_ZONE_MONTH!$A:$AG,$F19,MATCH(M$2,REPORT_DATA_BY_ZONE_MONTH!$A$1:$AG$1,0)), "")</f>
        <v>0</v>
      </c>
      <c r="N19" s="30">
        <f t="shared" ca="1" si="5"/>
        <v>140</v>
      </c>
      <c r="O19" s="30">
        <f ca="1">IFERROR(INDEX(REPORT_DATA_BY_ZONE_MONTH!$A:$AG,$F19,MATCH(O$2,REPORT_DATA_BY_ZONE_MONTH!$A$1:$AG$1,0)), "")</f>
        <v>0</v>
      </c>
      <c r="P19" s="30">
        <f t="shared" ca="1" si="6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2015:8:0:0:ZHUNAN</v>
      </c>
      <c r="F20" s="37">
        <f ca="1">MATCH($E20,REPORT_DATA_BY_ZONE_MONTH!$A:$A, 0)</f>
        <v>202</v>
      </c>
      <c r="G20" s="30">
        <f ca="1">IFERROR(INDEX(REPORT_DATA_BY_ZONE_MONTH!$A:$AG,$F20,MATCH(G$2,REPORT_DATA_BY_ZONE_MONTH!$A$1:$AG$1,0)), "")</f>
        <v>2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168</v>
      </c>
      <c r="K20" s="30">
        <f ca="1">IFERROR(INDEX(REPORT_DATA_BY_ZONE_MONTH!$A:$AG,$F20,MATCH(K$2,REPORT_DATA_BY_ZONE_MONTH!$A$1:$AG$1,0)), "")</f>
        <v>0</v>
      </c>
      <c r="L20" s="30">
        <f t="shared" ca="1" si="4"/>
        <v>84</v>
      </c>
      <c r="M20" s="30">
        <f ca="1">IFERROR(INDEX(REPORT_DATA_BY_ZONE_MONTH!$A:$AG,$F20,MATCH(M$2,REPORT_DATA_BY_ZONE_MONTH!$A$1:$AG$1,0)), "")</f>
        <v>0</v>
      </c>
      <c r="N20" s="30">
        <f t="shared" ca="1" si="5"/>
        <v>140</v>
      </c>
      <c r="O20" s="30">
        <f ca="1">IFERROR(INDEX(REPORT_DATA_BY_ZONE_MONTH!$A:$AG,$F20,MATCH(O$2,REPORT_DATA_BY_ZONE_MONTH!$A$1:$AG$1,0)), "")</f>
        <v>0</v>
      </c>
      <c r="P20" s="30">
        <f t="shared" ca="1" si="6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2015:9:0:0:ZHUNAN</v>
      </c>
      <c r="F21" s="37">
        <f ca="1">MATCH($E21,REPORT_DATA_BY_ZONE_MONTH!$A:$A, 0)</f>
        <v>212</v>
      </c>
      <c r="G21" s="30">
        <f ca="1">IFERROR(INDEX(REPORT_DATA_BY_ZONE_MONTH!$A:$AG,$F21,MATCH(G$2,REPORT_DATA_BY_ZONE_MONTH!$A$1:$AG$1,0)), "")</f>
        <v>2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168</v>
      </c>
      <c r="K21" s="30">
        <f ca="1">IFERROR(INDEX(REPORT_DATA_BY_ZONE_MONTH!$A:$AG,$F21,MATCH(K$2,REPORT_DATA_BY_ZONE_MONTH!$A$1:$AG$1,0)), "")</f>
        <v>0</v>
      </c>
      <c r="L21" s="30">
        <f t="shared" ca="1" si="4"/>
        <v>84</v>
      </c>
      <c r="M21" s="30">
        <f ca="1">IFERROR(INDEX(REPORT_DATA_BY_ZONE_MONTH!$A:$AG,$F21,MATCH(M$2,REPORT_DATA_BY_ZONE_MONTH!$A$1:$AG$1,0)), "")</f>
        <v>0</v>
      </c>
      <c r="N21" s="30">
        <f t="shared" ca="1" si="5"/>
        <v>140</v>
      </c>
      <c r="O21" s="30">
        <f ca="1">IFERROR(INDEX(REPORT_DATA_BY_ZONE_MONTH!$A:$AG,$F21,MATCH(O$2,REPORT_DATA_BY_ZONE_MONTH!$A$1:$AG$1,0)), "")</f>
        <v>0</v>
      </c>
      <c r="P21" s="30">
        <f t="shared" ca="1" si="6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2015:10:0:0:ZHUNAN</v>
      </c>
      <c r="F22" s="37">
        <f ca="1">MATCH($E22,REPORT_DATA_BY_ZONE_MONTH!$A:$A, 0)</f>
        <v>102</v>
      </c>
      <c r="G22" s="30">
        <f ca="1">IFERROR(INDEX(REPORT_DATA_BY_ZONE_MONTH!$A:$AG,$F22,MATCH(G$2,REPORT_DATA_BY_ZONE_MONTH!$A$1:$AG$1,0)), "")</f>
        <v>0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168</v>
      </c>
      <c r="K22" s="30">
        <f ca="1">IFERROR(INDEX(REPORT_DATA_BY_ZONE_MONTH!$A:$AG,$F22,MATCH(K$2,REPORT_DATA_BY_ZONE_MONTH!$A$1:$AG$1,0)), "")</f>
        <v>0</v>
      </c>
      <c r="L22" s="30">
        <f t="shared" ca="1" si="4"/>
        <v>84</v>
      </c>
      <c r="M22" s="30">
        <f ca="1">IFERROR(INDEX(REPORT_DATA_BY_ZONE_MONTH!$A:$AG,$F22,MATCH(M$2,REPORT_DATA_BY_ZONE_MONTH!$A$1:$AG$1,0)), "")</f>
        <v>0</v>
      </c>
      <c r="N22" s="30">
        <f t="shared" ca="1" si="5"/>
        <v>140</v>
      </c>
      <c r="O22" s="30">
        <f ca="1">IFERROR(INDEX(REPORT_DATA_BY_ZONE_MONTH!$A:$AG,$F22,MATCH(O$2,REPORT_DATA_BY_ZONE_MONTH!$A$1:$AG$1,0)), "")</f>
        <v>0</v>
      </c>
      <c r="P22" s="30">
        <f t="shared" ca="1" si="6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2015:11:0:0:ZHUNAN</v>
      </c>
      <c r="F23" s="37">
        <f ca="1">MATCH($E23,REPORT_DATA_BY_ZONE_MONTH!$A:$A, 0)</f>
        <v>112</v>
      </c>
      <c r="G23" s="30">
        <f ca="1">IFERROR(INDEX(REPORT_DATA_BY_ZONE_MONTH!$A:$AG,$F23,MATCH(G$2,REPORT_DATA_BY_ZONE_MONTH!$A$1:$AG$1,0)), "")</f>
        <v>1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168</v>
      </c>
      <c r="K23" s="30">
        <f ca="1">IFERROR(INDEX(REPORT_DATA_BY_ZONE_MONTH!$A:$AG,$F23,MATCH(K$2,REPORT_DATA_BY_ZONE_MONTH!$A$1:$AG$1,0)), "")</f>
        <v>0</v>
      </c>
      <c r="L23" s="30">
        <f t="shared" ca="1" si="4"/>
        <v>84</v>
      </c>
      <c r="M23" s="30">
        <f ca="1">IFERROR(INDEX(REPORT_DATA_BY_ZONE_MONTH!$A:$AG,$F23,MATCH(M$2,REPORT_DATA_BY_ZONE_MONTH!$A$1:$AG$1,0)), "")</f>
        <v>0</v>
      </c>
      <c r="N23" s="30">
        <f t="shared" ca="1" si="5"/>
        <v>140</v>
      </c>
      <c r="O23" s="30">
        <f ca="1">IFERROR(INDEX(REPORT_DATA_BY_ZONE_MONTH!$A:$AG,$F23,MATCH(O$2,REPORT_DATA_BY_ZONE_MONTH!$A$1:$AG$1,0)), "")</f>
        <v>0</v>
      </c>
      <c r="P23" s="30">
        <f t="shared" ca="1" si="6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2015:12:0:0:ZHUNAN</v>
      </c>
      <c r="F24" s="37">
        <f ca="1">MATCH($E24,REPORT_DATA_BY_ZONE_MONTH!$A:$A, 0)</f>
        <v>123</v>
      </c>
      <c r="G24" s="30">
        <f ca="1">IFERROR(INDEX(REPORT_DATA_BY_ZONE_MONTH!$A:$AG,$F24,MATCH(G$2,REPORT_DATA_BY_ZONE_MONTH!$A$1:$AG$1,0)), "")</f>
        <v>1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168</v>
      </c>
      <c r="K24" s="30">
        <f ca="1">IFERROR(INDEX(REPORT_DATA_BY_ZONE_MONTH!$A:$AG,$F24,MATCH(K$2,REPORT_DATA_BY_ZONE_MONTH!$A$1:$AG$1,0)), "")</f>
        <v>0</v>
      </c>
      <c r="L24" s="30">
        <f t="shared" ca="1" si="4"/>
        <v>84</v>
      </c>
      <c r="M24" s="30">
        <f ca="1">IFERROR(INDEX(REPORT_DATA_BY_ZONE_MONTH!$A:$AG,$F24,MATCH(M$2,REPORT_DATA_BY_ZONE_MONTH!$A$1:$AG$1,0)), "")</f>
        <v>0</v>
      </c>
      <c r="N24" s="30">
        <f t="shared" ca="1" si="5"/>
        <v>140</v>
      </c>
      <c r="O24" s="30">
        <f ca="1">IFERROR(INDEX(REPORT_DATA_BY_ZONE_MONTH!$A:$AG,$F24,MATCH(O$2,REPORT_DATA_BY_ZONE_MONTH!$A$1:$AG$1,0)), "")</f>
        <v>0</v>
      </c>
      <c r="P24" s="30">
        <f t="shared" ca="1" si="6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2016:1:0:0:ZHUNAN</v>
      </c>
      <c r="F25" s="37">
        <f ca="1">MATCH($E25,REPORT_DATA_BY_ZONE_MONTH!$A:$A, 0)</f>
        <v>223</v>
      </c>
      <c r="G25" s="30">
        <f ca="1">IFERROR(INDEX(REPORT_DATA_BY_ZONE_MONTH!$A:$AG,$F25,MATCH(G$2,REPORT_DATA_BY_ZONE_MONTH!$A$1:$AG$1,0)), "")</f>
        <v>3</v>
      </c>
      <c r="H25" s="30">
        <f t="shared" si="2"/>
        <v>8</v>
      </c>
      <c r="I25" s="30">
        <f ca="1">IFERROR(INDEX(REPORT_DATA_BY_ZONE_MONTH!$A:$AG,$F25,MATCH(I$2,REPORT_DATA_BY_ZONE_MONTH!$A$1:$AG$1,0)), "")</f>
        <v>87</v>
      </c>
      <c r="J25" s="30">
        <f t="shared" ca="1" si="3"/>
        <v>168</v>
      </c>
      <c r="K25" s="30">
        <f ca="1">IFERROR(INDEX(REPORT_DATA_BY_ZONE_MONTH!$A:$AG,$F25,MATCH(K$2,REPORT_DATA_BY_ZONE_MONTH!$A$1:$AG$1,0)), "")</f>
        <v>25</v>
      </c>
      <c r="L25" s="30">
        <f t="shared" ca="1" si="4"/>
        <v>84</v>
      </c>
      <c r="M25" s="30">
        <f ca="1">IFERROR(INDEX(REPORT_DATA_BY_ZONE_MONTH!$A:$AG,$F25,MATCH(M$2,REPORT_DATA_BY_ZONE_MONTH!$A$1:$AG$1,0)), "")</f>
        <v>73</v>
      </c>
      <c r="N25" s="30">
        <f t="shared" ca="1" si="5"/>
        <v>140</v>
      </c>
      <c r="O25" s="30">
        <f ca="1">IFERROR(INDEX(REPORT_DATA_BY_ZONE_MONTH!$A:$AG,$F25,MATCH(O$2,REPORT_DATA_BY_ZONE_MONTH!$A$1:$AG$1,0)), "")</f>
        <v>0</v>
      </c>
      <c r="P25" s="30">
        <f t="shared" ca="1" si="6"/>
        <v>28</v>
      </c>
      <c r="Q25" s="37">
        <f ca="1">MATCH($E25,BAPTISM_SOURCE_ZONE_MONTH!$A:$A, 0)</f>
        <v>12</v>
      </c>
      <c r="R25" s="11">
        <f ca="1">IFERROR(INDEX(BAPTISM_SOURCE_ZONE_MONTH!$A:$Z,$Q25,MATCH(R$2,BAPTISM_SOURCE_ZONE_MONTH!$A$1:$Z$1,0)),"")</f>
        <v>0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2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2016:2:0:0:ZHUNAN</v>
      </c>
      <c r="F26" s="37">
        <f ca="1">MATCH($E26,REPORT_DATA_BY_ZONE_MONTH!$A:$A, 0)</f>
        <v>234</v>
      </c>
      <c r="G26" s="30">
        <f ca="1">IFERROR(INDEX(REPORT_DATA_BY_ZONE_MONTH!$A:$AG,$F26,MATCH(G$2,REPORT_DATA_BY_ZONE_MONTH!$A$1:$AG$1,0)), "")</f>
        <v>2</v>
      </c>
      <c r="H26" s="30">
        <f t="shared" si="2"/>
        <v>8</v>
      </c>
      <c r="I26" s="30">
        <f ca="1">IFERROR(INDEX(REPORT_DATA_BY_ZONE_MONTH!$A:$AG,$F26,MATCH(I$2,REPORT_DATA_BY_ZONE_MONTH!$A$1:$AG$1,0)), "")</f>
        <v>35</v>
      </c>
      <c r="J26" s="30">
        <f t="shared" ca="1" si="3"/>
        <v>168</v>
      </c>
      <c r="K26" s="30">
        <f ca="1">IFERROR(INDEX(REPORT_DATA_BY_ZONE_MONTH!$A:$AG,$F26,MATCH(K$2,REPORT_DATA_BY_ZONE_MONTH!$A$1:$AG$1,0)), "")</f>
        <v>15</v>
      </c>
      <c r="L26" s="30">
        <f t="shared" ca="1" si="4"/>
        <v>84</v>
      </c>
      <c r="M26" s="30">
        <f ca="1">IFERROR(INDEX(REPORT_DATA_BY_ZONE_MONTH!$A:$AG,$F26,MATCH(M$2,REPORT_DATA_BY_ZONE_MONTH!$A$1:$AG$1,0)), "")</f>
        <v>44</v>
      </c>
      <c r="N26" s="30">
        <f t="shared" ca="1" si="5"/>
        <v>140</v>
      </c>
      <c r="O26" s="30">
        <f ca="1">IFERROR(INDEX(REPORT_DATA_BY_ZONE_MONTH!$A:$AG,$F26,MATCH(O$2,REPORT_DATA_BY_ZONE_MONTH!$A$1:$AG$1,0)), "")</f>
        <v>4</v>
      </c>
      <c r="P26" s="30">
        <f t="shared" ca="1" si="6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1471</v>
      </c>
      <c r="C27" s="37"/>
      <c r="D27" s="37"/>
      <c r="G27" s="8">
        <f ca="1">SUMIF($C3:$C26,YEAR,G3:G26)</f>
        <v>5</v>
      </c>
      <c r="H27" s="37"/>
      <c r="R27" s="8">
        <f ca="1">SUM(R3:R26)</f>
        <v>0</v>
      </c>
      <c r="S27" s="8">
        <f t="shared" ref="S27:W27" ca="1" si="8">SUM(S3:S26)</f>
        <v>0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2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0</v>
      </c>
    </row>
    <row r="32" spans="1:23">
      <c r="A32" s="8" t="s">
        <v>634</v>
      </c>
      <c r="B32" s="8">
        <f ca="1">SUM(U27:W27)</f>
        <v>2</v>
      </c>
    </row>
    <row r="33" spans="1:4" ht="180">
      <c r="A33" s="8" t="s">
        <v>636</v>
      </c>
      <c r="B33" s="39" t="str">
        <f>CONCATENATE("Member Referral Goal 成員回條目標:     50%+ 
Member Referral Actual 成員回條實際:  ",$D$22)</f>
        <v>Member Referral Goal 成員回條目標:     50%+ 
Member Referral Actual 成員回條實際:  10</v>
      </c>
      <c r="C33" s="40">
        <f ca="1">IFERROR(B32/SUM(B31:B32),"0")</f>
        <v>1</v>
      </c>
      <c r="D33" s="8" t="str">
        <f ca="1">TEXT(C33,"00%")</f>
        <v>100%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5</v>
      </c>
      <c r="C34" s="8">
        <f>TAOYUAN!$D$2</f>
        <v>100</v>
      </c>
      <c r="D34" s="8">
        <f ca="1">$G$27</f>
        <v>5</v>
      </c>
    </row>
    <row r="35" spans="1:4" ht="23.25">
      <c r="A35" s="8" t="s">
        <v>1420</v>
      </c>
      <c r="B35" s="64" t="str">
        <f ca="1">INDIRECT(CONCATENATE($B$27, "$B$1"))</f>
        <v>Zhunan Zone</v>
      </c>
    </row>
    <row r="36" spans="1:4">
      <c r="B36" s="62" t="str">
        <f ca="1">INDIRECT(CONCATENATE($B$27, "$B$2"))</f>
        <v>竹南地帶</v>
      </c>
    </row>
    <row r="37" spans="1:4">
      <c r="B37" s="62" t="str">
        <f ca="1">INDIRECT(CONCATENATE($B$27, "$B$6"))</f>
        <v>Hsinchu Stake</v>
      </c>
    </row>
    <row r="38" spans="1:4">
      <c r="B38" s="62" t="str">
        <f ca="1">INDIRECT(CONCATENATE($B$27, "$B$7"))</f>
        <v>新竹支聯會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W24" sqref="W24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848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1428</v>
      </c>
      <c r="C2" s="35" t="s">
        <v>1400</v>
      </c>
      <c r="D2" s="74">
        <v>59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$L$32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828</v>
      </c>
      <c r="B10" s="27" t="s">
        <v>838</v>
      </c>
      <c r="C10" s="4" t="s">
        <v>849</v>
      </c>
      <c r="D10" s="4" t="s">
        <v>850</v>
      </c>
      <c r="E10" s="4" t="str">
        <f>CONCATENATE(YEAR,":",MONTH,":",WEEK,":",DAY,":",$A10)</f>
        <v>2016:2:2:7:XINZHU_3_E</v>
      </c>
      <c r="F10" s="4">
        <f>MATCH($E10,REPORT_DATA_BY_COMP!$A:$A,0)</f>
        <v>466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829</v>
      </c>
      <c r="B11" s="27" t="s">
        <v>839</v>
      </c>
      <c r="C11" s="4" t="s">
        <v>851</v>
      </c>
      <c r="D11" s="4" t="s">
        <v>852</v>
      </c>
      <c r="E11" s="4" t="str">
        <f>CONCATENATE(YEAR,":",MONTH,":",WEEK,":",DAY,":",$A11)</f>
        <v>2016:2:2:7:XINZHU_1_E</v>
      </c>
      <c r="F11" s="4">
        <f>MATCH($E11,REPORT_DATA_BY_COMP!$A:$A,0)</f>
        <v>464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830</v>
      </c>
      <c r="B12" s="27" t="s">
        <v>840</v>
      </c>
      <c r="C12" s="4" t="s">
        <v>853</v>
      </c>
      <c r="D12" s="4" t="s">
        <v>854</v>
      </c>
      <c r="E12" s="4" t="str">
        <f>CONCATENATE(YEAR,":",MONTH,":",WEEK,":",DAY,":",$A12)</f>
        <v>2016:2:2:7:XINZHU_1_S</v>
      </c>
      <c r="F12" s="4">
        <f>MATCH($E12,REPORT_DATA_BY_COMP!$A:$A,0)</f>
        <v>465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831</v>
      </c>
      <c r="B13" s="27" t="s">
        <v>841</v>
      </c>
      <c r="C13" s="4" t="s">
        <v>855</v>
      </c>
      <c r="D13" s="4" t="s">
        <v>856</v>
      </c>
      <c r="E13" s="4" t="str">
        <f>CONCATENATE(YEAR,":",MONTH,":",WEEK,":",DAY,":",$A13)</f>
        <v>2016:2:2:7:XINZHU_3_S</v>
      </c>
      <c r="F13" s="4">
        <f>MATCH($E13,REPORT_DATA_BY_COMP!$A:$A,0)</f>
        <v>467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1449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832</v>
      </c>
      <c r="B16" s="27" t="s">
        <v>842</v>
      </c>
      <c r="C16" s="4" t="s">
        <v>857</v>
      </c>
      <c r="D16" s="4" t="s">
        <v>858</v>
      </c>
      <c r="E16" s="4" t="str">
        <f>CONCATENATE(YEAR,":",MONTH,":",WEEK,":",DAY,":",$A16)</f>
        <v>2016:2:2:7:ZHUDONG_E</v>
      </c>
      <c r="F16" s="4">
        <f>MATCH($E16,REPORT_DATA_BY_COMP!$A:$A,0)</f>
        <v>486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833</v>
      </c>
      <c r="B17" s="27" t="s">
        <v>843</v>
      </c>
      <c r="C17" s="4" t="s">
        <v>859</v>
      </c>
      <c r="D17" s="4" t="s">
        <v>860</v>
      </c>
      <c r="E17" s="4" t="str">
        <f>CONCATENATE(YEAR,":",MONTH,":",WEEK,":",DAY,":",$A17)</f>
        <v>2016:2:2:7:ZHUDONG_S</v>
      </c>
      <c r="F17" s="4">
        <f>MATCH($E17,REPORT_DATA_BY_COMP!$A:$A,0)</f>
        <v>487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1450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834</v>
      </c>
      <c r="B20" s="27" t="s">
        <v>844</v>
      </c>
      <c r="C20" s="4" t="s">
        <v>861</v>
      </c>
      <c r="D20" s="4" t="s">
        <v>862</v>
      </c>
      <c r="E20" s="4" t="str">
        <f>CONCATENATE(YEAR,":",MONTH,":",WEEK,":",DAY,":",$A20)</f>
        <v>2016:2:2:7:ZHUBEI_3_E</v>
      </c>
      <c r="F20" s="4">
        <f>MATCH($E20,REPORT_DATA_BY_COMP!$A:$A,0)</f>
        <v>485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835</v>
      </c>
      <c r="B21" s="27" t="s">
        <v>845</v>
      </c>
      <c r="C21" s="4" t="s">
        <v>863</v>
      </c>
      <c r="D21" s="4" t="s">
        <v>864</v>
      </c>
      <c r="E21" s="4" t="str">
        <f>CONCATENATE(YEAR,":",MONTH,":",WEEK,":",DAY,":",$A21)</f>
        <v>2016:2:2:7:ZHUBEI_2_E</v>
      </c>
      <c r="F21" s="4">
        <f>MATCH($E21,REPORT_DATA_BY_COMP!$A:$A,0)</f>
        <v>483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836</v>
      </c>
      <c r="B22" s="27" t="s">
        <v>846</v>
      </c>
      <c r="C22" s="4" t="s">
        <v>865</v>
      </c>
      <c r="D22" s="4" t="s">
        <v>866</v>
      </c>
      <c r="E22" s="4" t="str">
        <f>CONCATENATE(YEAR,":",MONTH,":",WEEK,":",DAY,":",$A22)</f>
        <v>2016:2:2:7:ZHUBEI_2_S</v>
      </c>
      <c r="F22" s="4">
        <f>MATCH($E22,REPORT_DATA_BY_COMP!$A:$A,0)</f>
        <v>484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837</v>
      </c>
      <c r="B23" s="27" t="s">
        <v>847</v>
      </c>
      <c r="C23" s="4" t="s">
        <v>867</v>
      </c>
      <c r="D23" s="4" t="s">
        <v>868</v>
      </c>
      <c r="E23" s="4" t="str">
        <f>CONCATENATE(YEAR,":",MONTH,":",WEEK,":",DAY,":",$A23)</f>
        <v>2016:2:2:7:ZHUBEI_1_S</v>
      </c>
      <c r="F23" s="4">
        <f>MATCH($E23,REPORT_DATA_BY_COMP!$A:$A,0)</f>
        <v>482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1419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1417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1388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1387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1389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1390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1391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1419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6:M17">
    <cfRule type="cellIs" dxfId="431" priority="79" operator="lessThan">
      <formula>0.5</formula>
    </cfRule>
    <cfRule type="cellIs" dxfId="430" priority="80" operator="greaterThan">
      <formula>0.5</formula>
    </cfRule>
  </conditionalFormatting>
  <conditionalFormatting sqref="N16:N17">
    <cfRule type="cellIs" dxfId="429" priority="77" operator="lessThan">
      <formula>4.5</formula>
    </cfRule>
    <cfRule type="cellIs" dxfId="428" priority="78" operator="greaterThan">
      <formula>5.5</formula>
    </cfRule>
  </conditionalFormatting>
  <conditionalFormatting sqref="O16:O17">
    <cfRule type="cellIs" dxfId="427" priority="75" operator="lessThan">
      <formula>1.5</formula>
    </cfRule>
    <cfRule type="cellIs" dxfId="426" priority="76" operator="greaterThan">
      <formula>2.5</formula>
    </cfRule>
  </conditionalFormatting>
  <conditionalFormatting sqref="P16:P17">
    <cfRule type="cellIs" dxfId="425" priority="73" operator="lessThan">
      <formula>4.5</formula>
    </cfRule>
    <cfRule type="cellIs" dxfId="424" priority="74" operator="greaterThan">
      <formula>7.5</formula>
    </cfRule>
  </conditionalFormatting>
  <conditionalFormatting sqref="R16:S17">
    <cfRule type="cellIs" dxfId="423" priority="71" operator="lessThan">
      <formula>2.5</formula>
    </cfRule>
    <cfRule type="cellIs" dxfId="422" priority="72" operator="greaterThan">
      <formula>4.5</formula>
    </cfRule>
  </conditionalFormatting>
  <conditionalFormatting sqref="T16:T17">
    <cfRule type="cellIs" dxfId="421" priority="69" operator="lessThan">
      <formula>2.5</formula>
    </cfRule>
    <cfRule type="cellIs" dxfId="420" priority="70" operator="greaterThan">
      <formula>4.5</formula>
    </cfRule>
  </conditionalFormatting>
  <conditionalFormatting sqref="U16:U17">
    <cfRule type="cellIs" dxfId="419" priority="68" operator="greaterThan">
      <formula>1.5</formula>
    </cfRule>
  </conditionalFormatting>
  <conditionalFormatting sqref="L16:V17">
    <cfRule type="expression" dxfId="418" priority="65">
      <formula>L16=""</formula>
    </cfRule>
  </conditionalFormatting>
  <conditionalFormatting sqref="S16:S17">
    <cfRule type="cellIs" dxfId="417" priority="66" operator="greaterThan">
      <formula>0.5</formula>
    </cfRule>
    <cfRule type="cellIs" dxfId="416" priority="67" operator="lessThan">
      <formula>0.5</formula>
    </cfRule>
  </conditionalFormatting>
  <conditionalFormatting sqref="L20:M2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20:N2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20:O2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20:P2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20:S2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20:T2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20:U21">
    <cfRule type="cellIs" dxfId="403" priority="36" operator="greaterThan">
      <formula>1.5</formula>
    </cfRule>
  </conditionalFormatting>
  <conditionalFormatting sqref="L20:V21">
    <cfRule type="expression" dxfId="402" priority="33">
      <formula>L20=""</formula>
    </cfRule>
  </conditionalFormatting>
  <conditionalFormatting sqref="S20:S2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3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12:N13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12:O13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12:P13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12:S13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12:T13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12:U13">
    <cfRule type="cellIs" dxfId="387" priority="20" operator="greaterThan">
      <formula>1.5</formula>
    </cfRule>
  </conditionalFormatting>
  <conditionalFormatting sqref="L12:V13">
    <cfRule type="expression" dxfId="386" priority="17">
      <formula>L12=""</formula>
    </cfRule>
  </conditionalFormatting>
  <conditionalFormatting sqref="S12:S13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22:M23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22:N23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22:O23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22:P23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22:S23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22:T23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22:U23">
    <cfRule type="cellIs" dxfId="371" priority="4" operator="greaterThan">
      <formula>1.5</formula>
    </cfRule>
  </conditionalFormatting>
  <conditionalFormatting sqref="L22:V23">
    <cfRule type="expression" dxfId="370" priority="1">
      <formula>L22=""</formula>
    </cfRule>
  </conditionalFormatting>
  <conditionalFormatting sqref="S22:S23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7"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6" workbookViewId="0">
      <selection activeCell="B28" sqref="B2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2014:3:0:0:XINZHU</v>
      </c>
      <c r="F3" s="37">
        <f ca="1">MATCH($E3,REPORT_DATA_BY_ZONE_MONTH!$A:$A, 0)</f>
        <v>44</v>
      </c>
      <c r="G3" s="30">
        <f ca="1">IFERROR(INDEX(REPORT_DATA_BY_ZONE_MONTH!$A:$AG,$F3,MATCH(G$2,REPORT_DATA_BY_ZONE_MONTH!$A$1:$AG$1,0)), "")</f>
        <v>14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240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120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200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40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2014:4:0:0:XINZHU</v>
      </c>
      <c r="F4" s="37">
        <f ca="1">MATCH($E4,REPORT_DATA_BY_ZONE_MONTH!$A:$A, 0)</f>
        <v>52</v>
      </c>
      <c r="G4" s="30">
        <f ca="1">IFERROR(INDEX(REPORT_DATA_BY_ZONE_MONTH!$A:$AG,$F4,MATCH(G$2,REPORT_DATA_BY_ZONE_MONTH!$A$1:$AG$1,0)), "")</f>
        <v>16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240</v>
      </c>
      <c r="K4" s="30">
        <f ca="1">IFERROR(INDEX(REPORT_DATA_BY_ZONE_MONTH!$A:$AG,$F4,MATCH(K$2,REPORT_DATA_BY_ZONE_MONTH!$A$1:$AG$1,0)), "")</f>
        <v>0</v>
      </c>
      <c r="L4" s="30">
        <f t="shared" ca="1" si="4"/>
        <v>120</v>
      </c>
      <c r="M4" s="30">
        <f ca="1">IFERROR(INDEX(REPORT_DATA_BY_ZONE_MONTH!$A:$AG,$F4,MATCH(M$2,REPORT_DATA_BY_ZONE_MONTH!$A$1:$AG$1,0)), "")</f>
        <v>0</v>
      </c>
      <c r="N4" s="30">
        <f t="shared" ca="1" si="5"/>
        <v>200</v>
      </c>
      <c r="O4" s="30">
        <f ca="1">IFERROR(INDEX(REPORT_DATA_BY_ZONE_MONTH!$A:$AG,$F4,MATCH(O$2,REPORT_DATA_BY_ZONE_MONTH!$A$1:$AG$1,0)), "")</f>
        <v>0</v>
      </c>
      <c r="P4" s="30">
        <f t="shared" ca="1" si="6"/>
        <v>40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2014:5:0:0:XINZHU</v>
      </c>
      <c r="F5" s="37">
        <f ca="1">MATCH($E5,REPORT_DATA_BY_ZONE_MONTH!$A:$A, 0)</f>
        <v>60</v>
      </c>
      <c r="G5" s="30">
        <f ca="1">IFERROR(INDEX(REPORT_DATA_BY_ZONE_MONTH!$A:$AG,$F5,MATCH(G$2,REPORT_DATA_BY_ZONE_MONTH!$A$1:$AG$1,0)), "")</f>
        <v>7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240</v>
      </c>
      <c r="K5" s="30">
        <f ca="1">IFERROR(INDEX(REPORT_DATA_BY_ZONE_MONTH!$A:$AG,$F5,MATCH(K$2,REPORT_DATA_BY_ZONE_MONTH!$A$1:$AG$1,0)), "")</f>
        <v>0</v>
      </c>
      <c r="L5" s="30">
        <f t="shared" ca="1" si="4"/>
        <v>120</v>
      </c>
      <c r="M5" s="30">
        <f ca="1">IFERROR(INDEX(REPORT_DATA_BY_ZONE_MONTH!$A:$AG,$F5,MATCH(M$2,REPORT_DATA_BY_ZONE_MONTH!$A$1:$AG$1,0)), "")</f>
        <v>0</v>
      </c>
      <c r="N5" s="30">
        <f t="shared" ca="1" si="5"/>
        <v>200</v>
      </c>
      <c r="O5" s="30">
        <f ca="1">IFERROR(INDEX(REPORT_DATA_BY_ZONE_MONTH!$A:$AG,$F5,MATCH(O$2,REPORT_DATA_BY_ZONE_MONTH!$A$1:$AG$1,0)), "")</f>
        <v>0</v>
      </c>
      <c r="P5" s="30">
        <f t="shared" ca="1" si="6"/>
        <v>40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2014:6:0:0:XINZHU</v>
      </c>
      <c r="F6" s="37">
        <f ca="1">MATCH($E6,REPORT_DATA_BY_ZONE_MONTH!$A:$A, 0)</f>
        <v>68</v>
      </c>
      <c r="G6" s="30">
        <f ca="1">IFERROR(INDEX(REPORT_DATA_BY_ZONE_MONTH!$A:$AG,$F6,MATCH(G$2,REPORT_DATA_BY_ZONE_MONTH!$A$1:$AG$1,0)), "")</f>
        <v>13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240</v>
      </c>
      <c r="K6" s="30">
        <f ca="1">IFERROR(INDEX(REPORT_DATA_BY_ZONE_MONTH!$A:$AG,$F6,MATCH(K$2,REPORT_DATA_BY_ZONE_MONTH!$A$1:$AG$1,0)), "")</f>
        <v>0</v>
      </c>
      <c r="L6" s="30">
        <f t="shared" ca="1" si="4"/>
        <v>120</v>
      </c>
      <c r="M6" s="30">
        <f ca="1">IFERROR(INDEX(REPORT_DATA_BY_ZONE_MONTH!$A:$AG,$F6,MATCH(M$2,REPORT_DATA_BY_ZONE_MONTH!$A$1:$AG$1,0)), "")</f>
        <v>0</v>
      </c>
      <c r="N6" s="30">
        <f t="shared" ca="1" si="5"/>
        <v>200</v>
      </c>
      <c r="O6" s="30">
        <f ca="1">IFERROR(INDEX(REPORT_DATA_BY_ZONE_MONTH!$A:$AG,$F6,MATCH(O$2,REPORT_DATA_BY_ZONE_MONTH!$A$1:$AG$1,0)), "")</f>
        <v>0</v>
      </c>
      <c r="P6" s="30">
        <f t="shared" ca="1" si="6"/>
        <v>40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2014:7:0:0:XINZHU</v>
      </c>
      <c r="F7" s="37">
        <f ca="1">MATCH($E7,REPORT_DATA_BY_ZONE_MONTH!$A:$A, 0)</f>
        <v>76</v>
      </c>
      <c r="G7" s="30">
        <f ca="1">IFERROR(INDEX(REPORT_DATA_BY_ZONE_MONTH!$A:$AG,$F7,MATCH(G$2,REPORT_DATA_BY_ZONE_MONTH!$A$1:$AG$1,0)), "")</f>
        <v>8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240</v>
      </c>
      <c r="K7" s="30">
        <f ca="1">IFERROR(INDEX(REPORT_DATA_BY_ZONE_MONTH!$A:$AG,$F7,MATCH(K$2,REPORT_DATA_BY_ZONE_MONTH!$A$1:$AG$1,0)), "")</f>
        <v>0</v>
      </c>
      <c r="L7" s="30">
        <f t="shared" ca="1" si="4"/>
        <v>120</v>
      </c>
      <c r="M7" s="30">
        <f ca="1">IFERROR(INDEX(REPORT_DATA_BY_ZONE_MONTH!$A:$AG,$F7,MATCH(M$2,REPORT_DATA_BY_ZONE_MONTH!$A$1:$AG$1,0)), "")</f>
        <v>0</v>
      </c>
      <c r="N7" s="30">
        <f t="shared" ca="1" si="5"/>
        <v>200</v>
      </c>
      <c r="O7" s="30">
        <f ca="1">IFERROR(INDEX(REPORT_DATA_BY_ZONE_MONTH!$A:$AG,$F7,MATCH(O$2,REPORT_DATA_BY_ZONE_MONTH!$A$1:$AG$1,0)), "")</f>
        <v>0</v>
      </c>
      <c r="P7" s="30">
        <f t="shared" ca="1" si="6"/>
        <v>40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2014:8:0:0:XINZHU</v>
      </c>
      <c r="F8" s="37">
        <f ca="1">MATCH($E8,REPORT_DATA_BY_ZONE_MONTH!$A:$A, 0)</f>
        <v>84</v>
      </c>
      <c r="G8" s="30">
        <f ca="1">IFERROR(INDEX(REPORT_DATA_BY_ZONE_MONTH!$A:$AG,$F8,MATCH(G$2,REPORT_DATA_BY_ZONE_MONTH!$A$1:$AG$1,0)), "")</f>
        <v>5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240</v>
      </c>
      <c r="K8" s="30">
        <f ca="1">IFERROR(INDEX(REPORT_DATA_BY_ZONE_MONTH!$A:$AG,$F8,MATCH(K$2,REPORT_DATA_BY_ZONE_MONTH!$A$1:$AG$1,0)), "")</f>
        <v>0</v>
      </c>
      <c r="L8" s="30">
        <f t="shared" ca="1" si="4"/>
        <v>120</v>
      </c>
      <c r="M8" s="30">
        <f ca="1">IFERROR(INDEX(REPORT_DATA_BY_ZONE_MONTH!$A:$AG,$F8,MATCH(M$2,REPORT_DATA_BY_ZONE_MONTH!$A$1:$AG$1,0)), "")</f>
        <v>0</v>
      </c>
      <c r="N8" s="30">
        <f t="shared" ca="1" si="5"/>
        <v>200</v>
      </c>
      <c r="O8" s="30">
        <f ca="1">IFERROR(INDEX(REPORT_DATA_BY_ZONE_MONTH!$A:$AG,$F8,MATCH(O$2,REPORT_DATA_BY_ZONE_MONTH!$A$1:$AG$1,0)), "")</f>
        <v>0</v>
      </c>
      <c r="P8" s="30">
        <f t="shared" ca="1" si="6"/>
        <v>40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2014:9:0:0:XINZHU</v>
      </c>
      <c r="F9" s="37">
        <f ca="1">MATCH($E9,REPORT_DATA_BY_ZONE_MONTH!$A:$A, 0)</f>
        <v>92</v>
      </c>
      <c r="G9" s="30">
        <f ca="1">IFERROR(INDEX(REPORT_DATA_BY_ZONE_MONTH!$A:$AG,$F9,MATCH(G$2,REPORT_DATA_BY_ZONE_MONTH!$A$1:$AG$1,0)), "")</f>
        <v>5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240</v>
      </c>
      <c r="K9" s="30">
        <f ca="1">IFERROR(INDEX(REPORT_DATA_BY_ZONE_MONTH!$A:$AG,$F9,MATCH(K$2,REPORT_DATA_BY_ZONE_MONTH!$A$1:$AG$1,0)), "")</f>
        <v>0</v>
      </c>
      <c r="L9" s="30">
        <f t="shared" ca="1" si="4"/>
        <v>120</v>
      </c>
      <c r="M9" s="30">
        <f ca="1">IFERROR(INDEX(REPORT_DATA_BY_ZONE_MONTH!$A:$AG,$F9,MATCH(M$2,REPORT_DATA_BY_ZONE_MONTH!$A$1:$AG$1,0)), "")</f>
        <v>0</v>
      </c>
      <c r="N9" s="30">
        <f t="shared" ca="1" si="5"/>
        <v>200</v>
      </c>
      <c r="O9" s="30">
        <f ca="1">IFERROR(INDEX(REPORT_DATA_BY_ZONE_MONTH!$A:$AG,$F9,MATCH(O$2,REPORT_DATA_BY_ZONE_MONTH!$A$1:$AG$1,0)), "")</f>
        <v>0</v>
      </c>
      <c r="P9" s="30">
        <f t="shared" ca="1" si="6"/>
        <v>40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2014:10:0:0:XINZHU</v>
      </c>
      <c r="F10" s="37">
        <f ca="1">MATCH($E10,REPORT_DATA_BY_ZONE_MONTH!$A:$A, 0)</f>
        <v>9</v>
      </c>
      <c r="G10" s="30">
        <f ca="1">IFERROR(INDEX(REPORT_DATA_BY_ZONE_MONTH!$A:$AG,$F10,MATCH(G$2,REPORT_DATA_BY_ZONE_MONTH!$A$1:$AG$1,0)), "")</f>
        <v>7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240</v>
      </c>
      <c r="K10" s="30">
        <f ca="1">IFERROR(INDEX(REPORT_DATA_BY_ZONE_MONTH!$A:$AG,$F10,MATCH(K$2,REPORT_DATA_BY_ZONE_MONTH!$A$1:$AG$1,0)), "")</f>
        <v>0</v>
      </c>
      <c r="L10" s="30">
        <f t="shared" ca="1" si="4"/>
        <v>120</v>
      </c>
      <c r="M10" s="30">
        <f ca="1">IFERROR(INDEX(REPORT_DATA_BY_ZONE_MONTH!$A:$AG,$F10,MATCH(M$2,REPORT_DATA_BY_ZONE_MONTH!$A$1:$AG$1,0)), "")</f>
        <v>0</v>
      </c>
      <c r="N10" s="30">
        <f t="shared" ca="1" si="5"/>
        <v>200</v>
      </c>
      <c r="O10" s="30">
        <f ca="1">IFERROR(INDEX(REPORT_DATA_BY_ZONE_MONTH!$A:$AG,$F10,MATCH(O$2,REPORT_DATA_BY_ZONE_MONTH!$A$1:$AG$1,0)), "")</f>
        <v>0</v>
      </c>
      <c r="P10" s="30">
        <f t="shared" ca="1" si="6"/>
        <v>40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2014:11:0:0:XINZHU</v>
      </c>
      <c r="F11" s="37">
        <f ca="1">MATCH($E11,REPORT_DATA_BY_ZONE_MONTH!$A:$A, 0)</f>
        <v>18</v>
      </c>
      <c r="G11" s="30">
        <f ca="1">IFERROR(INDEX(REPORT_DATA_BY_ZONE_MONTH!$A:$AG,$F11,MATCH(G$2,REPORT_DATA_BY_ZONE_MONTH!$A$1:$AG$1,0)), "")</f>
        <v>1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240</v>
      </c>
      <c r="K11" s="30">
        <f ca="1">IFERROR(INDEX(REPORT_DATA_BY_ZONE_MONTH!$A:$AG,$F11,MATCH(K$2,REPORT_DATA_BY_ZONE_MONTH!$A$1:$AG$1,0)), "")</f>
        <v>0</v>
      </c>
      <c r="L11" s="30">
        <f t="shared" ca="1" si="4"/>
        <v>120</v>
      </c>
      <c r="M11" s="30">
        <f ca="1">IFERROR(INDEX(REPORT_DATA_BY_ZONE_MONTH!$A:$AG,$F11,MATCH(M$2,REPORT_DATA_BY_ZONE_MONTH!$A$1:$AG$1,0)), "")</f>
        <v>0</v>
      </c>
      <c r="N11" s="30">
        <f t="shared" ca="1" si="5"/>
        <v>200</v>
      </c>
      <c r="O11" s="30">
        <f ca="1">IFERROR(INDEX(REPORT_DATA_BY_ZONE_MONTH!$A:$AG,$F11,MATCH(O$2,REPORT_DATA_BY_ZONE_MONTH!$A$1:$AG$1,0)), "")</f>
        <v>0</v>
      </c>
      <c r="P11" s="30">
        <f t="shared" ca="1" si="6"/>
        <v>40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2014:12:0:0:XINZHU</v>
      </c>
      <c r="F12" s="37">
        <f ca="1">MATCH($E12,REPORT_DATA_BY_ZONE_MONTH!$A:$A, 0)</f>
        <v>27</v>
      </c>
      <c r="G12" s="30">
        <f ca="1">IFERROR(INDEX(REPORT_DATA_BY_ZONE_MONTH!$A:$AG,$F12,MATCH(G$2,REPORT_DATA_BY_ZONE_MONTH!$A$1:$AG$1,0)), "")</f>
        <v>4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240</v>
      </c>
      <c r="K12" s="30">
        <f ca="1">IFERROR(INDEX(REPORT_DATA_BY_ZONE_MONTH!$A:$AG,$F12,MATCH(K$2,REPORT_DATA_BY_ZONE_MONTH!$A$1:$AG$1,0)), "")</f>
        <v>0</v>
      </c>
      <c r="L12" s="30">
        <f t="shared" ca="1" si="4"/>
        <v>120</v>
      </c>
      <c r="M12" s="30">
        <f ca="1">IFERROR(INDEX(REPORT_DATA_BY_ZONE_MONTH!$A:$AG,$F12,MATCH(M$2,REPORT_DATA_BY_ZONE_MONTH!$A$1:$AG$1,0)), "")</f>
        <v>0</v>
      </c>
      <c r="N12" s="30">
        <f t="shared" ca="1" si="5"/>
        <v>200</v>
      </c>
      <c r="O12" s="30">
        <f ca="1">IFERROR(INDEX(REPORT_DATA_BY_ZONE_MONTH!$A:$AG,$F12,MATCH(O$2,REPORT_DATA_BY_ZONE_MONTH!$A$1:$AG$1,0)), "")</f>
        <v>0</v>
      </c>
      <c r="P12" s="30">
        <f t="shared" ca="1" si="6"/>
        <v>40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2015:1:0:0:XINZHU</v>
      </c>
      <c r="F13" s="37">
        <f ca="1">MATCH($E13,REPORT_DATA_BY_ZONE_MONTH!$A:$A, 0)</f>
        <v>131</v>
      </c>
      <c r="G13" s="30">
        <f ca="1">IFERROR(INDEX(REPORT_DATA_BY_ZONE_MONTH!$A:$AG,$F13,MATCH(G$2,REPORT_DATA_BY_ZONE_MONTH!$A$1:$AG$1,0)), "")</f>
        <v>4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240</v>
      </c>
      <c r="K13" s="30">
        <f ca="1">IFERROR(INDEX(REPORT_DATA_BY_ZONE_MONTH!$A:$AG,$F13,MATCH(K$2,REPORT_DATA_BY_ZONE_MONTH!$A$1:$AG$1,0)), "")</f>
        <v>0</v>
      </c>
      <c r="L13" s="30">
        <f t="shared" ca="1" si="4"/>
        <v>120</v>
      </c>
      <c r="M13" s="30">
        <f ca="1">IFERROR(INDEX(REPORT_DATA_BY_ZONE_MONTH!$A:$AG,$F13,MATCH(M$2,REPORT_DATA_BY_ZONE_MONTH!$A$1:$AG$1,0)), "")</f>
        <v>0</v>
      </c>
      <c r="N13" s="30">
        <f t="shared" ca="1" si="5"/>
        <v>200</v>
      </c>
      <c r="O13" s="30">
        <f ca="1">IFERROR(INDEX(REPORT_DATA_BY_ZONE_MONTH!$A:$AG,$F13,MATCH(O$2,REPORT_DATA_BY_ZONE_MONTH!$A$1:$AG$1,0)), "")</f>
        <v>0</v>
      </c>
      <c r="P13" s="30">
        <f t="shared" ca="1" si="6"/>
        <v>40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2015:2:0:0:XINZHU</v>
      </c>
      <c r="F14" s="37">
        <f ca="1">MATCH($E14,REPORT_DATA_BY_ZONE_MONTH!$A:$A, 0)</f>
        <v>141</v>
      </c>
      <c r="G14" s="30">
        <f ca="1">IFERROR(INDEX(REPORT_DATA_BY_ZONE_MONTH!$A:$AG,$F14,MATCH(G$2,REPORT_DATA_BY_ZONE_MONTH!$A$1:$AG$1,0)), "")</f>
        <v>3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240</v>
      </c>
      <c r="K14" s="30">
        <f ca="1">IFERROR(INDEX(REPORT_DATA_BY_ZONE_MONTH!$A:$AG,$F14,MATCH(K$2,REPORT_DATA_BY_ZONE_MONTH!$A$1:$AG$1,0)), "")</f>
        <v>0</v>
      </c>
      <c r="L14" s="30">
        <f t="shared" ca="1" si="4"/>
        <v>120</v>
      </c>
      <c r="M14" s="30">
        <f ca="1">IFERROR(INDEX(REPORT_DATA_BY_ZONE_MONTH!$A:$AG,$F14,MATCH(M$2,REPORT_DATA_BY_ZONE_MONTH!$A$1:$AG$1,0)), "")</f>
        <v>0</v>
      </c>
      <c r="N14" s="30">
        <f t="shared" ca="1" si="5"/>
        <v>200</v>
      </c>
      <c r="O14" s="30">
        <f ca="1">IFERROR(INDEX(REPORT_DATA_BY_ZONE_MONTH!$A:$AG,$F14,MATCH(O$2,REPORT_DATA_BY_ZONE_MONTH!$A$1:$AG$1,0)), "")</f>
        <v>0</v>
      </c>
      <c r="P14" s="30">
        <f t="shared" ca="1" si="6"/>
        <v>40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2015:3:0:0:XINZHU</v>
      </c>
      <c r="F15" s="37">
        <f ca="1">MATCH($E15,REPORT_DATA_BY_ZONE_MONTH!$A:$A, 0)</f>
        <v>151</v>
      </c>
      <c r="G15" s="30">
        <f ca="1">IFERROR(INDEX(REPORT_DATA_BY_ZONE_MONTH!$A:$AG,$F15,MATCH(G$2,REPORT_DATA_BY_ZONE_MONTH!$A$1:$AG$1,0)), "")</f>
        <v>1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240</v>
      </c>
      <c r="K15" s="30">
        <f ca="1">IFERROR(INDEX(REPORT_DATA_BY_ZONE_MONTH!$A:$AG,$F15,MATCH(K$2,REPORT_DATA_BY_ZONE_MONTH!$A$1:$AG$1,0)), "")</f>
        <v>0</v>
      </c>
      <c r="L15" s="30">
        <f t="shared" ca="1" si="4"/>
        <v>120</v>
      </c>
      <c r="M15" s="30">
        <f ca="1">IFERROR(INDEX(REPORT_DATA_BY_ZONE_MONTH!$A:$AG,$F15,MATCH(M$2,REPORT_DATA_BY_ZONE_MONTH!$A$1:$AG$1,0)), "")</f>
        <v>0</v>
      </c>
      <c r="N15" s="30">
        <f t="shared" ca="1" si="5"/>
        <v>200</v>
      </c>
      <c r="O15" s="30">
        <f ca="1">IFERROR(INDEX(REPORT_DATA_BY_ZONE_MONTH!$A:$AG,$F15,MATCH(O$2,REPORT_DATA_BY_ZONE_MONTH!$A$1:$AG$1,0)), "")</f>
        <v>0</v>
      </c>
      <c r="P15" s="30">
        <f t="shared" ca="1" si="6"/>
        <v>40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2015:4:0:0:XINZHU</v>
      </c>
      <c r="F16" s="37">
        <f ca="1">MATCH($E16,REPORT_DATA_BY_ZONE_MONTH!$A:$A, 0)</f>
        <v>161</v>
      </c>
      <c r="G16" s="30">
        <f ca="1">IFERROR(INDEX(REPORT_DATA_BY_ZONE_MONTH!$A:$AG,$F16,MATCH(G$2,REPORT_DATA_BY_ZONE_MONTH!$A$1:$AG$1,0)), "")</f>
        <v>3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240</v>
      </c>
      <c r="K16" s="30">
        <f ca="1">IFERROR(INDEX(REPORT_DATA_BY_ZONE_MONTH!$A:$AG,$F16,MATCH(K$2,REPORT_DATA_BY_ZONE_MONTH!$A$1:$AG$1,0)), "")</f>
        <v>0</v>
      </c>
      <c r="L16" s="30">
        <f t="shared" ca="1" si="4"/>
        <v>120</v>
      </c>
      <c r="M16" s="30">
        <f ca="1">IFERROR(INDEX(REPORT_DATA_BY_ZONE_MONTH!$A:$AG,$F16,MATCH(M$2,REPORT_DATA_BY_ZONE_MONTH!$A$1:$AG$1,0)), "")</f>
        <v>0</v>
      </c>
      <c r="N16" s="30">
        <f t="shared" ca="1" si="5"/>
        <v>200</v>
      </c>
      <c r="O16" s="30">
        <f ca="1">IFERROR(INDEX(REPORT_DATA_BY_ZONE_MONTH!$A:$AG,$F16,MATCH(O$2,REPORT_DATA_BY_ZONE_MONTH!$A$1:$AG$1,0)), "")</f>
        <v>0</v>
      </c>
      <c r="P16" s="30">
        <f t="shared" ca="1" si="6"/>
        <v>40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2015:5:0:0:XINZHU</v>
      </c>
      <c r="F17" s="37">
        <f ca="1">MATCH($E17,REPORT_DATA_BY_ZONE_MONTH!$A:$A, 0)</f>
        <v>171</v>
      </c>
      <c r="G17" s="30">
        <f ca="1">IFERROR(INDEX(REPORT_DATA_BY_ZONE_MONTH!$A:$AG,$F17,MATCH(G$2,REPORT_DATA_BY_ZONE_MONTH!$A$1:$AG$1,0)), "")</f>
        <v>3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240</v>
      </c>
      <c r="K17" s="30">
        <f ca="1">IFERROR(INDEX(REPORT_DATA_BY_ZONE_MONTH!$A:$AG,$F17,MATCH(K$2,REPORT_DATA_BY_ZONE_MONTH!$A$1:$AG$1,0)), "")</f>
        <v>0</v>
      </c>
      <c r="L17" s="30">
        <f t="shared" ca="1" si="4"/>
        <v>120</v>
      </c>
      <c r="M17" s="30">
        <f ca="1">IFERROR(INDEX(REPORT_DATA_BY_ZONE_MONTH!$A:$AG,$F17,MATCH(M$2,REPORT_DATA_BY_ZONE_MONTH!$A$1:$AG$1,0)), "")</f>
        <v>0</v>
      </c>
      <c r="N17" s="30">
        <f t="shared" ca="1" si="5"/>
        <v>200</v>
      </c>
      <c r="O17" s="30">
        <f ca="1">IFERROR(INDEX(REPORT_DATA_BY_ZONE_MONTH!$A:$AG,$F17,MATCH(O$2,REPORT_DATA_BY_ZONE_MONTH!$A$1:$AG$1,0)), "")</f>
        <v>0</v>
      </c>
      <c r="P17" s="30">
        <f t="shared" ca="1" si="6"/>
        <v>40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2015:6:0:0:XINZHU</v>
      </c>
      <c r="F18" s="37">
        <f ca="1">MATCH($E18,REPORT_DATA_BY_ZONE_MONTH!$A:$A, 0)</f>
        <v>181</v>
      </c>
      <c r="G18" s="30">
        <f ca="1">IFERROR(INDEX(REPORT_DATA_BY_ZONE_MONTH!$A:$AG,$F18,MATCH(G$2,REPORT_DATA_BY_ZONE_MONTH!$A$1:$AG$1,0)), "")</f>
        <v>2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240</v>
      </c>
      <c r="K18" s="30">
        <f ca="1">IFERROR(INDEX(REPORT_DATA_BY_ZONE_MONTH!$A:$AG,$F18,MATCH(K$2,REPORT_DATA_BY_ZONE_MONTH!$A$1:$AG$1,0)), "")</f>
        <v>0</v>
      </c>
      <c r="L18" s="30">
        <f t="shared" ca="1" si="4"/>
        <v>120</v>
      </c>
      <c r="M18" s="30">
        <f ca="1">IFERROR(INDEX(REPORT_DATA_BY_ZONE_MONTH!$A:$AG,$F18,MATCH(M$2,REPORT_DATA_BY_ZONE_MONTH!$A$1:$AG$1,0)), "")</f>
        <v>0</v>
      </c>
      <c r="N18" s="30">
        <f t="shared" ca="1" si="5"/>
        <v>200</v>
      </c>
      <c r="O18" s="30">
        <f ca="1">IFERROR(INDEX(REPORT_DATA_BY_ZONE_MONTH!$A:$AG,$F18,MATCH(O$2,REPORT_DATA_BY_ZONE_MONTH!$A$1:$AG$1,0)), "")</f>
        <v>0</v>
      </c>
      <c r="P18" s="30">
        <f t="shared" ca="1" si="6"/>
        <v>40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2015:7:0:0:XINZHU</v>
      </c>
      <c r="F19" s="37">
        <f ca="1">MATCH($E19,REPORT_DATA_BY_ZONE_MONTH!$A:$A, 0)</f>
        <v>191</v>
      </c>
      <c r="G19" s="30">
        <f ca="1">IFERROR(INDEX(REPORT_DATA_BY_ZONE_MONTH!$A:$AG,$F19,MATCH(G$2,REPORT_DATA_BY_ZONE_MONTH!$A$1:$AG$1,0)), "")</f>
        <v>5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240</v>
      </c>
      <c r="K19" s="30">
        <f ca="1">IFERROR(INDEX(REPORT_DATA_BY_ZONE_MONTH!$A:$AG,$F19,MATCH(K$2,REPORT_DATA_BY_ZONE_MONTH!$A$1:$AG$1,0)), "")</f>
        <v>0</v>
      </c>
      <c r="L19" s="30">
        <f t="shared" ca="1" si="4"/>
        <v>120</v>
      </c>
      <c r="M19" s="30">
        <f ca="1">IFERROR(INDEX(REPORT_DATA_BY_ZONE_MONTH!$A:$AG,$F19,MATCH(M$2,REPORT_DATA_BY_ZONE_MONTH!$A$1:$AG$1,0)), "")</f>
        <v>0</v>
      </c>
      <c r="N19" s="30">
        <f t="shared" ca="1" si="5"/>
        <v>200</v>
      </c>
      <c r="O19" s="30">
        <f ca="1">IFERROR(INDEX(REPORT_DATA_BY_ZONE_MONTH!$A:$AG,$F19,MATCH(O$2,REPORT_DATA_BY_ZONE_MONTH!$A$1:$AG$1,0)), "")</f>
        <v>0</v>
      </c>
      <c r="P19" s="30">
        <f t="shared" ca="1" si="6"/>
        <v>40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2015:8:0:0:XINZHU</v>
      </c>
      <c r="F20" s="37">
        <f ca="1">MATCH($E20,REPORT_DATA_BY_ZONE_MONTH!$A:$A, 0)</f>
        <v>201</v>
      </c>
      <c r="G20" s="30">
        <f ca="1">IFERROR(INDEX(REPORT_DATA_BY_ZONE_MONTH!$A:$AG,$F20,MATCH(G$2,REPORT_DATA_BY_ZONE_MONTH!$A$1:$AG$1,0)), "")</f>
        <v>2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240</v>
      </c>
      <c r="K20" s="30">
        <f ca="1">IFERROR(INDEX(REPORT_DATA_BY_ZONE_MONTH!$A:$AG,$F20,MATCH(K$2,REPORT_DATA_BY_ZONE_MONTH!$A$1:$AG$1,0)), "")</f>
        <v>0</v>
      </c>
      <c r="L20" s="30">
        <f t="shared" ca="1" si="4"/>
        <v>120</v>
      </c>
      <c r="M20" s="30">
        <f ca="1">IFERROR(INDEX(REPORT_DATA_BY_ZONE_MONTH!$A:$AG,$F20,MATCH(M$2,REPORT_DATA_BY_ZONE_MONTH!$A$1:$AG$1,0)), "")</f>
        <v>0</v>
      </c>
      <c r="N20" s="30">
        <f t="shared" ca="1" si="5"/>
        <v>200</v>
      </c>
      <c r="O20" s="30">
        <f ca="1">IFERROR(INDEX(REPORT_DATA_BY_ZONE_MONTH!$A:$AG,$F20,MATCH(O$2,REPORT_DATA_BY_ZONE_MONTH!$A$1:$AG$1,0)), "")</f>
        <v>0</v>
      </c>
      <c r="P20" s="30">
        <f t="shared" ca="1" si="6"/>
        <v>40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2015:9:0:0:XINZHU</v>
      </c>
      <c r="F21" s="37">
        <f ca="1">MATCH($E21,REPORT_DATA_BY_ZONE_MONTH!$A:$A, 0)</f>
        <v>211</v>
      </c>
      <c r="G21" s="30">
        <f ca="1">IFERROR(INDEX(REPORT_DATA_BY_ZONE_MONTH!$A:$AG,$F21,MATCH(G$2,REPORT_DATA_BY_ZONE_MONTH!$A$1:$AG$1,0)), "")</f>
        <v>3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240</v>
      </c>
      <c r="K21" s="30">
        <f ca="1">IFERROR(INDEX(REPORT_DATA_BY_ZONE_MONTH!$A:$AG,$F21,MATCH(K$2,REPORT_DATA_BY_ZONE_MONTH!$A$1:$AG$1,0)), "")</f>
        <v>0</v>
      </c>
      <c r="L21" s="30">
        <f t="shared" ca="1" si="4"/>
        <v>120</v>
      </c>
      <c r="M21" s="30">
        <f ca="1">IFERROR(INDEX(REPORT_DATA_BY_ZONE_MONTH!$A:$AG,$F21,MATCH(M$2,REPORT_DATA_BY_ZONE_MONTH!$A$1:$AG$1,0)), "")</f>
        <v>0</v>
      </c>
      <c r="N21" s="30">
        <f t="shared" ca="1" si="5"/>
        <v>200</v>
      </c>
      <c r="O21" s="30">
        <f ca="1">IFERROR(INDEX(REPORT_DATA_BY_ZONE_MONTH!$A:$AG,$F21,MATCH(O$2,REPORT_DATA_BY_ZONE_MONTH!$A$1:$AG$1,0)), "")</f>
        <v>0</v>
      </c>
      <c r="P21" s="30">
        <f t="shared" ca="1" si="6"/>
        <v>40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2015:10:0:0:XINZHU</v>
      </c>
      <c r="F22" s="37">
        <f ca="1">MATCH($E22,REPORT_DATA_BY_ZONE_MONTH!$A:$A, 0)</f>
        <v>101</v>
      </c>
      <c r="G22" s="30">
        <f ca="1">IFERROR(INDEX(REPORT_DATA_BY_ZONE_MONTH!$A:$AG,$F22,MATCH(G$2,REPORT_DATA_BY_ZONE_MONTH!$A$1:$AG$1,0)), "")</f>
        <v>3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240</v>
      </c>
      <c r="K22" s="30">
        <f ca="1">IFERROR(INDEX(REPORT_DATA_BY_ZONE_MONTH!$A:$AG,$F22,MATCH(K$2,REPORT_DATA_BY_ZONE_MONTH!$A$1:$AG$1,0)), "")</f>
        <v>0</v>
      </c>
      <c r="L22" s="30">
        <f t="shared" ca="1" si="4"/>
        <v>120</v>
      </c>
      <c r="M22" s="30">
        <f ca="1">IFERROR(INDEX(REPORT_DATA_BY_ZONE_MONTH!$A:$AG,$F22,MATCH(M$2,REPORT_DATA_BY_ZONE_MONTH!$A$1:$AG$1,0)), "")</f>
        <v>0</v>
      </c>
      <c r="N22" s="30">
        <f t="shared" ca="1" si="5"/>
        <v>200</v>
      </c>
      <c r="O22" s="30">
        <f ca="1">IFERROR(INDEX(REPORT_DATA_BY_ZONE_MONTH!$A:$AG,$F22,MATCH(O$2,REPORT_DATA_BY_ZONE_MONTH!$A$1:$AG$1,0)), "")</f>
        <v>0</v>
      </c>
      <c r="P22" s="30">
        <f t="shared" ca="1" si="6"/>
        <v>40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2015:11:0:0:XINZHU</v>
      </c>
      <c r="F23" s="37">
        <f ca="1">MATCH($E23,REPORT_DATA_BY_ZONE_MONTH!$A:$A, 0)</f>
        <v>111</v>
      </c>
      <c r="G23" s="30">
        <f ca="1">IFERROR(INDEX(REPORT_DATA_BY_ZONE_MONTH!$A:$AG,$F23,MATCH(G$2,REPORT_DATA_BY_ZONE_MONTH!$A$1:$AG$1,0)), "")</f>
        <v>4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240</v>
      </c>
      <c r="K23" s="30">
        <f ca="1">IFERROR(INDEX(REPORT_DATA_BY_ZONE_MONTH!$A:$AG,$F23,MATCH(K$2,REPORT_DATA_BY_ZONE_MONTH!$A$1:$AG$1,0)), "")</f>
        <v>0</v>
      </c>
      <c r="L23" s="30">
        <f t="shared" ca="1" si="4"/>
        <v>120</v>
      </c>
      <c r="M23" s="30">
        <f ca="1">IFERROR(INDEX(REPORT_DATA_BY_ZONE_MONTH!$A:$AG,$F23,MATCH(M$2,REPORT_DATA_BY_ZONE_MONTH!$A$1:$AG$1,0)), "")</f>
        <v>0</v>
      </c>
      <c r="N23" s="30">
        <f t="shared" ca="1" si="5"/>
        <v>200</v>
      </c>
      <c r="O23" s="30">
        <f ca="1">IFERROR(INDEX(REPORT_DATA_BY_ZONE_MONTH!$A:$AG,$F23,MATCH(O$2,REPORT_DATA_BY_ZONE_MONTH!$A$1:$AG$1,0)), "")</f>
        <v>0</v>
      </c>
      <c r="P23" s="30">
        <f t="shared" ca="1" si="6"/>
        <v>40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2015:12:0:0:XINZHU</v>
      </c>
      <c r="F24" s="37">
        <f ca="1">MATCH($E24,REPORT_DATA_BY_ZONE_MONTH!$A:$A, 0)</f>
        <v>122</v>
      </c>
      <c r="G24" s="30">
        <f ca="1">IFERROR(INDEX(REPORT_DATA_BY_ZONE_MONTH!$A:$AG,$F24,MATCH(G$2,REPORT_DATA_BY_ZONE_MONTH!$A$1:$AG$1,0)), "")</f>
        <v>4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240</v>
      </c>
      <c r="K24" s="30">
        <f ca="1">IFERROR(INDEX(REPORT_DATA_BY_ZONE_MONTH!$A:$AG,$F24,MATCH(K$2,REPORT_DATA_BY_ZONE_MONTH!$A$1:$AG$1,0)), "")</f>
        <v>0</v>
      </c>
      <c r="L24" s="30">
        <f t="shared" ca="1" si="4"/>
        <v>120</v>
      </c>
      <c r="M24" s="30">
        <f ca="1">IFERROR(INDEX(REPORT_DATA_BY_ZONE_MONTH!$A:$AG,$F24,MATCH(M$2,REPORT_DATA_BY_ZONE_MONTH!$A$1:$AG$1,0)), "")</f>
        <v>0</v>
      </c>
      <c r="N24" s="30">
        <f t="shared" ca="1" si="5"/>
        <v>200</v>
      </c>
      <c r="O24" s="30">
        <f ca="1">IFERROR(INDEX(REPORT_DATA_BY_ZONE_MONTH!$A:$AG,$F24,MATCH(O$2,REPORT_DATA_BY_ZONE_MONTH!$A$1:$AG$1,0)), "")</f>
        <v>0</v>
      </c>
      <c r="P24" s="30">
        <f t="shared" ca="1" si="6"/>
        <v>40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2016:1:0:0:XINZHU</v>
      </c>
      <c r="F25" s="37">
        <f ca="1">MATCH($E25,REPORT_DATA_BY_ZONE_MONTH!$A:$A, 0)</f>
        <v>222</v>
      </c>
      <c r="G25" s="30">
        <f ca="1">IFERROR(INDEX(REPORT_DATA_BY_ZONE_MONTH!$A:$AG,$F25,MATCH(G$2,REPORT_DATA_BY_ZONE_MONTH!$A$1:$AG$1,0)), "")</f>
        <v>6</v>
      </c>
      <c r="H25" s="30">
        <f t="shared" si="2"/>
        <v>8</v>
      </c>
      <c r="I25" s="30">
        <f ca="1">IFERROR(INDEX(REPORT_DATA_BY_ZONE_MONTH!$A:$AG,$F25,MATCH(I$2,REPORT_DATA_BY_ZONE_MONTH!$A$1:$AG$1,0)), "")</f>
        <v>155</v>
      </c>
      <c r="J25" s="30">
        <f t="shared" ca="1" si="3"/>
        <v>240</v>
      </c>
      <c r="K25" s="30">
        <f ca="1">IFERROR(INDEX(REPORT_DATA_BY_ZONE_MONTH!$A:$AG,$F25,MATCH(K$2,REPORT_DATA_BY_ZONE_MONTH!$A$1:$AG$1,0)), "")</f>
        <v>32</v>
      </c>
      <c r="L25" s="30">
        <f t="shared" ca="1" si="4"/>
        <v>120</v>
      </c>
      <c r="M25" s="30">
        <f ca="1">IFERROR(INDEX(REPORT_DATA_BY_ZONE_MONTH!$A:$AG,$F25,MATCH(M$2,REPORT_DATA_BY_ZONE_MONTH!$A$1:$AG$1,0)), "")</f>
        <v>100</v>
      </c>
      <c r="N25" s="30">
        <f t="shared" ca="1" si="5"/>
        <v>200</v>
      </c>
      <c r="O25" s="30">
        <f ca="1">IFERROR(INDEX(REPORT_DATA_BY_ZONE_MONTH!$A:$AG,$F25,MATCH(O$2,REPORT_DATA_BY_ZONE_MONTH!$A$1:$AG$1,0)), "")</f>
        <v>0</v>
      </c>
      <c r="P25" s="30">
        <f t="shared" ca="1" si="6"/>
        <v>40</v>
      </c>
      <c r="Q25" s="37">
        <f ca="1">MATCH($E25,BAPTISM_SOURCE_ZONE_MONTH!$A:$A, 0)</f>
        <v>11</v>
      </c>
      <c r="R25" s="11">
        <f ca="1">IFERROR(INDEX(BAPTISM_SOURCE_ZONE_MONTH!$A:$Z,$Q25,MATCH(R$2,BAPTISM_SOURCE_ZONE_MONTH!$A$1:$Z$1,0)),"")</f>
        <v>5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4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2016:2:0:0:XINZHU</v>
      </c>
      <c r="F26" s="37">
        <f ca="1">MATCH($E26,REPORT_DATA_BY_ZONE_MONTH!$A:$A, 0)</f>
        <v>233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95</v>
      </c>
      <c r="J26" s="30">
        <f t="shared" ca="1" si="3"/>
        <v>240</v>
      </c>
      <c r="K26" s="30">
        <f ca="1">IFERROR(INDEX(REPORT_DATA_BY_ZONE_MONTH!$A:$AG,$F26,MATCH(K$2,REPORT_DATA_BY_ZONE_MONTH!$A$1:$AG$1,0)), "")</f>
        <v>30</v>
      </c>
      <c r="L26" s="30">
        <f t="shared" ca="1" si="4"/>
        <v>120</v>
      </c>
      <c r="M26" s="30">
        <f ca="1">IFERROR(INDEX(REPORT_DATA_BY_ZONE_MONTH!$A:$AG,$F26,MATCH(M$2,REPORT_DATA_BY_ZONE_MONTH!$A$1:$AG$1,0)), "")</f>
        <v>85</v>
      </c>
      <c r="N26" s="30">
        <f t="shared" ca="1" si="5"/>
        <v>200</v>
      </c>
      <c r="O26" s="30">
        <f ca="1">IFERROR(INDEX(REPORT_DATA_BY_ZONE_MONTH!$A:$AG,$F26,MATCH(O$2,REPORT_DATA_BY_ZONE_MONTH!$A$1:$AG$1,0)), "")</f>
        <v>4</v>
      </c>
      <c r="P26" s="30">
        <f t="shared" ca="1" si="6"/>
        <v>40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1472</v>
      </c>
      <c r="C27" s="37"/>
      <c r="D27" s="37"/>
      <c r="G27" s="8">
        <f ca="1">SUMIF($C3:$C26,YEAR,G3:G26)</f>
        <v>6</v>
      </c>
      <c r="H27" s="37"/>
      <c r="R27" s="8">
        <f ca="1">SUM(R3:R26)</f>
        <v>5</v>
      </c>
      <c r="S27" s="8">
        <f t="shared" ref="S27:W27" ca="1" si="8">SUM(S3:S26)</f>
        <v>2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4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10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4</v>
      </c>
    </row>
    <row r="33" spans="1:4" ht="180">
      <c r="A33" s="8" t="s">
        <v>636</v>
      </c>
      <c r="B33" s="39" t="str">
        <f>CONCATENATE("Member Referral Goal 成員回條目標:     50%+ 
Member Referral Actual 成員回條實際:  ",$D$22)</f>
        <v>Member Referral Goal 成員回條目標:     50%+ 
Member Referral Actual 成員回條實際:  10</v>
      </c>
      <c r="C33" s="40">
        <f ca="1">IFERROR(B32/SUM(B31:B32),"0")</f>
        <v>0.36363636363636365</v>
      </c>
      <c r="D33" s="8" t="str">
        <f ca="1">TEXT(C33,"00%")</f>
        <v>36%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6</v>
      </c>
      <c r="C34" s="8">
        <f>TAOYUAN!$D$2</f>
        <v>100</v>
      </c>
      <c r="D34" s="8">
        <f ca="1">$G$27</f>
        <v>6</v>
      </c>
    </row>
    <row r="35" spans="1:4" ht="23.25">
      <c r="A35" s="8" t="s">
        <v>1420</v>
      </c>
      <c r="B35" s="64" t="str">
        <f ca="1">INDIRECT(CONCATENATE($B$27, "$B$1"))</f>
        <v>Xinzhu Zone</v>
      </c>
    </row>
    <row r="36" spans="1:4">
      <c r="B36" s="62" t="str">
        <f ca="1">INDIRECT(CONCATENATE($B$27, "$B$2"))</f>
        <v>新竹地帶</v>
      </c>
    </row>
    <row r="37" spans="1:4">
      <c r="B37" s="62" t="str">
        <f ca="1">INDIRECT(CONCATENATE($B$27, "$B$6"))</f>
        <v>Hsinchu Stake</v>
      </c>
    </row>
    <row r="38" spans="1:4">
      <c r="B38" s="62" t="str">
        <f ca="1">INDIRECT(CONCATENATE($B$27, "$B$7"))</f>
        <v>新竹支聯會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K20" sqref="K2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1429</v>
      </c>
      <c r="C2" s="35" t="s">
        <v>1400</v>
      </c>
      <c r="D2" s="74">
        <v>89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$L$30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883</v>
      </c>
      <c r="B10" s="27" t="s">
        <v>884</v>
      </c>
      <c r="C10" s="4" t="s">
        <v>905</v>
      </c>
      <c r="D10" s="4" t="s">
        <v>906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885</v>
      </c>
      <c r="B11" s="27" t="s">
        <v>886</v>
      </c>
      <c r="C11" s="4" t="s">
        <v>907</v>
      </c>
      <c r="D11" s="4" t="s">
        <v>908</v>
      </c>
      <c r="E11" s="4" t="str">
        <f t="shared" si="0"/>
        <v>2016:2:2:7:WANDA_E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887</v>
      </c>
      <c r="B12" s="27" t="s">
        <v>888</v>
      </c>
      <c r="C12" s="4" t="s">
        <v>909</v>
      </c>
      <c r="D12" s="4" t="s">
        <v>910</v>
      </c>
      <c r="E12" s="4" t="str">
        <f t="shared" si="0"/>
        <v>2016:2:2:7:WANDA_A_S</v>
      </c>
      <c r="F12" s="4">
        <f>MATCH($E12,REPORT_DATA_BY_COMP!$A:$A,0)</f>
        <v>453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889</v>
      </c>
      <c r="B13" s="27" t="s">
        <v>890</v>
      </c>
      <c r="C13" s="4" t="s">
        <v>911</v>
      </c>
      <c r="D13" s="4" t="s">
        <v>912</v>
      </c>
      <c r="E13" s="4" t="str">
        <f t="shared" si="0"/>
        <v>2016:2:2:7:WANDA_B_S</v>
      </c>
      <c r="F13" s="4">
        <f>MATCH($E13,REPORT_DATA_BY_COMP!$A:$A,0)</f>
        <v>454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891</v>
      </c>
      <c r="B14" s="27" t="s">
        <v>892</v>
      </c>
      <c r="C14" s="4" t="s">
        <v>913</v>
      </c>
      <c r="D14" s="4" t="s">
        <v>914</v>
      </c>
      <c r="E14" s="4" t="str">
        <f t="shared" si="0"/>
        <v>2016:2:2:7:XINAN_S</v>
      </c>
      <c r="F14" s="4">
        <f>MATCH($E14,REPORT_DATA_BY_COMP!$A:$A,0)</f>
        <v>458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893</v>
      </c>
      <c r="B15" s="27" t="s">
        <v>894</v>
      </c>
      <c r="C15" s="4" t="s">
        <v>915</v>
      </c>
      <c r="D15" s="4" t="s">
        <v>916</v>
      </c>
      <c r="E15" s="4" t="str">
        <f t="shared" si="0"/>
        <v>2016:2:2:7:TOUR_S</v>
      </c>
      <c r="F15" s="4">
        <f>MATCH($E15,REPORT_DATA_BY_COMP!$A:$A,0)</f>
        <v>449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1419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895</v>
      </c>
      <c r="B18" s="27" t="s">
        <v>896</v>
      </c>
      <c r="C18" s="4" t="s">
        <v>917</v>
      </c>
      <c r="D18" s="4" t="s">
        <v>918</v>
      </c>
      <c r="E18" s="4" t="str">
        <f>CONCATENATE(YEAR,":",MONTH,":",WEEK,":",DAY,":",$A18)</f>
        <v>2016:2:2:7:SANCHONG_E</v>
      </c>
      <c r="F18" s="4">
        <f>MATCH($E18,REPORT_DATA_BY_COMP!$A:$A,0)</f>
        <v>425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897</v>
      </c>
      <c r="B19" s="27" t="s">
        <v>898</v>
      </c>
      <c r="C19" s="4" t="s">
        <v>919</v>
      </c>
      <c r="D19" s="4" t="s">
        <v>920</v>
      </c>
      <c r="E19" s="4" t="str">
        <f>CONCATENATE(YEAR,":",MONTH,":",WEEK,":",DAY,":",$A19)</f>
        <v>2016:2:2:7:LUZHOU_A_E</v>
      </c>
      <c r="F19" s="4">
        <f>MATCH($E19,REPORT_DATA_BY_COMP!$A:$A,0)</f>
        <v>415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899</v>
      </c>
      <c r="B20" s="27" t="s">
        <v>900</v>
      </c>
      <c r="C20" s="4" t="s">
        <v>921</v>
      </c>
      <c r="D20" s="4" t="s">
        <v>922</v>
      </c>
      <c r="E20" s="4" t="str">
        <f>CONCATENATE(YEAR,":",MONTH,":",WEEK,":",DAY,":",$A20)</f>
        <v>2016:2:2:7:LUZHOU_B_E</v>
      </c>
      <c r="F20" s="4">
        <f>MATCH($E20,REPORT_DATA_BY_COMP!$A:$A,0)</f>
        <v>416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901</v>
      </c>
      <c r="B21" s="27" t="s">
        <v>902</v>
      </c>
      <c r="C21" s="4" t="s">
        <v>923</v>
      </c>
      <c r="D21" s="4" t="s">
        <v>924</v>
      </c>
      <c r="E21" s="4" t="str">
        <f>CONCATENATE(YEAR,":",MONTH,":",WEEK,":",DAY,":",$A21)</f>
        <v>2016:2:2:7:SANCHONG_S</v>
      </c>
      <c r="F21" s="4">
        <f>MATCH($E21,REPORT_DATA_BY_COMP!$A:$A,0)</f>
        <v>426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1419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1417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1388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1387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1389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1390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1391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1419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367" priority="95" operator="lessThan">
      <formula>0.5</formula>
    </cfRule>
    <cfRule type="cellIs" dxfId="366" priority="96" operator="greaterThan">
      <formula>0.5</formula>
    </cfRule>
  </conditionalFormatting>
  <conditionalFormatting sqref="N10:N11">
    <cfRule type="cellIs" dxfId="365" priority="93" operator="lessThan">
      <formula>4.5</formula>
    </cfRule>
    <cfRule type="cellIs" dxfId="364" priority="94" operator="greaterThan">
      <formula>5.5</formula>
    </cfRule>
  </conditionalFormatting>
  <conditionalFormatting sqref="O10:O11">
    <cfRule type="cellIs" dxfId="363" priority="91" operator="lessThan">
      <formula>1.5</formula>
    </cfRule>
    <cfRule type="cellIs" dxfId="362" priority="92" operator="greaterThan">
      <formula>2.5</formula>
    </cfRule>
  </conditionalFormatting>
  <conditionalFormatting sqref="P10:P11">
    <cfRule type="cellIs" dxfId="361" priority="89" operator="lessThan">
      <formula>4.5</formula>
    </cfRule>
    <cfRule type="cellIs" dxfId="360" priority="90" operator="greaterThan">
      <formula>7.5</formula>
    </cfRule>
  </conditionalFormatting>
  <conditionalFormatting sqref="R10:S11">
    <cfRule type="cellIs" dxfId="359" priority="87" operator="lessThan">
      <formula>2.5</formula>
    </cfRule>
    <cfRule type="cellIs" dxfId="358" priority="88" operator="greaterThan">
      <formula>4.5</formula>
    </cfRule>
  </conditionalFormatting>
  <conditionalFormatting sqref="T10:T11">
    <cfRule type="cellIs" dxfId="357" priority="85" operator="lessThan">
      <formula>2.5</formula>
    </cfRule>
    <cfRule type="cellIs" dxfId="356" priority="86" operator="greaterThan">
      <formula>4.5</formula>
    </cfRule>
  </conditionalFormatting>
  <conditionalFormatting sqref="U10:U11">
    <cfRule type="cellIs" dxfId="355" priority="84" operator="greaterThan">
      <formula>1.5</formula>
    </cfRule>
  </conditionalFormatting>
  <conditionalFormatting sqref="L10:V11">
    <cfRule type="expression" dxfId="354" priority="81">
      <formula>L10=""</formula>
    </cfRule>
  </conditionalFormatting>
  <conditionalFormatting sqref="S10:S11">
    <cfRule type="cellIs" dxfId="353" priority="82" operator="greaterThan">
      <formula>0.5</formula>
    </cfRule>
    <cfRule type="cellIs" dxfId="352" priority="83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567</v>
      </c>
      <c r="B2" s="3" t="s">
        <v>135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568</v>
      </c>
      <c r="B3" s="3" t="s">
        <v>121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569</v>
      </c>
      <c r="B4" s="3" t="s">
        <v>113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570</v>
      </c>
      <c r="B5" s="3" t="s">
        <v>103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571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572</v>
      </c>
      <c r="B7" s="3" t="s">
        <v>93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573</v>
      </c>
      <c r="B8" s="3" t="s">
        <v>170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574</v>
      </c>
      <c r="B9" s="3" t="s">
        <v>95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575</v>
      </c>
      <c r="B10" s="3" t="s">
        <v>101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576</v>
      </c>
      <c r="B11" s="3" t="s">
        <v>222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577</v>
      </c>
      <c r="B12" s="3" t="s">
        <v>137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578</v>
      </c>
      <c r="B13" s="3" t="s">
        <v>135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579</v>
      </c>
      <c r="B14" s="3" t="s">
        <v>121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580</v>
      </c>
      <c r="B15" s="3" t="s">
        <v>113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581</v>
      </c>
      <c r="B16" s="3" t="s">
        <v>103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582</v>
      </c>
      <c r="B17" s="3" t="s">
        <v>274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583</v>
      </c>
      <c r="B18" s="3" t="s">
        <v>93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584</v>
      </c>
      <c r="B19" s="3" t="s">
        <v>170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585</v>
      </c>
      <c r="B20" s="3" t="s">
        <v>95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586</v>
      </c>
      <c r="B21" s="3" t="s">
        <v>101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587</v>
      </c>
      <c r="B22" s="3" t="s">
        <v>222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588</v>
      </c>
      <c r="B23" s="3" t="s">
        <v>137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589</v>
      </c>
      <c r="B24" s="3" t="s">
        <v>135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590</v>
      </c>
      <c r="B25" s="3" t="s">
        <v>121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591</v>
      </c>
      <c r="B26" s="3" t="s">
        <v>113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592</v>
      </c>
      <c r="B27" s="3" t="s">
        <v>103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593</v>
      </c>
      <c r="B28" s="3" t="s">
        <v>274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594</v>
      </c>
      <c r="B29" s="3" t="s">
        <v>93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595</v>
      </c>
      <c r="B30" s="3" t="s">
        <v>170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596</v>
      </c>
      <c r="B31" s="3" t="s">
        <v>95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597</v>
      </c>
      <c r="B32" s="3" t="s">
        <v>101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598</v>
      </c>
      <c r="B33" s="3" t="s">
        <v>222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599</v>
      </c>
      <c r="B34" s="3" t="s">
        <v>137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600</v>
      </c>
      <c r="B35" s="3" t="s">
        <v>135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601</v>
      </c>
      <c r="B36" s="3" t="s">
        <v>121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602</v>
      </c>
      <c r="B37" s="3" t="s">
        <v>113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603</v>
      </c>
      <c r="B38" s="3" t="s">
        <v>103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604</v>
      </c>
      <c r="B39" s="3" t="s">
        <v>274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605</v>
      </c>
      <c r="B40" s="3" t="s">
        <v>93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606</v>
      </c>
      <c r="B41" s="3" t="s">
        <v>170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607</v>
      </c>
      <c r="B42" s="3" t="s">
        <v>95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608</v>
      </c>
      <c r="B43" s="3" t="s">
        <v>101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609</v>
      </c>
      <c r="B44" s="3" t="s">
        <v>222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610</v>
      </c>
      <c r="B45" s="3" t="s">
        <v>137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1048</v>
      </c>
      <c r="B46" s="3" t="s">
        <v>135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1130</v>
      </c>
      <c r="B47" s="3" t="s">
        <v>121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1131</v>
      </c>
      <c r="B48" s="3" t="s">
        <v>113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1128</v>
      </c>
      <c r="B49" s="3" t="s">
        <v>103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1129</v>
      </c>
      <c r="B50" s="3" t="s">
        <v>1158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1132</v>
      </c>
      <c r="B51" s="3" t="s">
        <v>93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1133</v>
      </c>
      <c r="B52" s="3" t="s">
        <v>170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1049</v>
      </c>
      <c r="B53" s="3" t="s">
        <v>95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1050</v>
      </c>
      <c r="B54" s="3" t="s">
        <v>101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1051</v>
      </c>
      <c r="B55" s="3" t="s">
        <v>222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1052</v>
      </c>
      <c r="B56" s="3" t="s">
        <v>137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6" workbookViewId="0">
      <selection activeCell="B28" sqref="B2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2014:3:0:0:XINZHU</v>
      </c>
      <c r="F3" s="37">
        <f ca="1">MATCH($E3,REPORT_DATA_BY_ZONE_MONTH!$A:$A, 0)</f>
        <v>44</v>
      </c>
      <c r="G3" s="30">
        <f ca="1">IFERROR(INDEX(REPORT_DATA_BY_ZONE_MONTH!$A:$AG,$F3,MATCH(G$2,REPORT_DATA_BY_ZONE_MONTH!$A$1:$AG$1,0)), "")</f>
        <v>14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240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120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200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40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2014:4:0:0:XINZHU</v>
      </c>
      <c r="F4" s="37">
        <f ca="1">MATCH($E4,REPORT_DATA_BY_ZONE_MONTH!$A:$A, 0)</f>
        <v>52</v>
      </c>
      <c r="G4" s="30">
        <f ca="1">IFERROR(INDEX(REPORT_DATA_BY_ZONE_MONTH!$A:$AG,$F4,MATCH(G$2,REPORT_DATA_BY_ZONE_MONTH!$A$1:$AG$1,0)), "")</f>
        <v>16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240</v>
      </c>
      <c r="K4" s="30">
        <f ca="1">IFERROR(INDEX(REPORT_DATA_BY_ZONE_MONTH!$A:$AG,$F4,MATCH(K$2,REPORT_DATA_BY_ZONE_MONTH!$A$1:$AG$1,0)), "")</f>
        <v>0</v>
      </c>
      <c r="L4" s="30">
        <f t="shared" ca="1" si="4"/>
        <v>120</v>
      </c>
      <c r="M4" s="30">
        <f ca="1">IFERROR(INDEX(REPORT_DATA_BY_ZONE_MONTH!$A:$AG,$F4,MATCH(M$2,REPORT_DATA_BY_ZONE_MONTH!$A$1:$AG$1,0)), "")</f>
        <v>0</v>
      </c>
      <c r="N4" s="30">
        <f t="shared" ca="1" si="5"/>
        <v>200</v>
      </c>
      <c r="O4" s="30">
        <f ca="1">IFERROR(INDEX(REPORT_DATA_BY_ZONE_MONTH!$A:$AG,$F4,MATCH(O$2,REPORT_DATA_BY_ZONE_MONTH!$A$1:$AG$1,0)), "")</f>
        <v>0</v>
      </c>
      <c r="P4" s="30">
        <f t="shared" ca="1" si="6"/>
        <v>40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2014:5:0:0:XINZHU</v>
      </c>
      <c r="F5" s="37">
        <f ca="1">MATCH($E5,REPORT_DATA_BY_ZONE_MONTH!$A:$A, 0)</f>
        <v>60</v>
      </c>
      <c r="G5" s="30">
        <f ca="1">IFERROR(INDEX(REPORT_DATA_BY_ZONE_MONTH!$A:$AG,$F5,MATCH(G$2,REPORT_DATA_BY_ZONE_MONTH!$A$1:$AG$1,0)), "")</f>
        <v>7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240</v>
      </c>
      <c r="K5" s="30">
        <f ca="1">IFERROR(INDEX(REPORT_DATA_BY_ZONE_MONTH!$A:$AG,$F5,MATCH(K$2,REPORT_DATA_BY_ZONE_MONTH!$A$1:$AG$1,0)), "")</f>
        <v>0</v>
      </c>
      <c r="L5" s="30">
        <f t="shared" ca="1" si="4"/>
        <v>120</v>
      </c>
      <c r="M5" s="30">
        <f ca="1">IFERROR(INDEX(REPORT_DATA_BY_ZONE_MONTH!$A:$AG,$F5,MATCH(M$2,REPORT_DATA_BY_ZONE_MONTH!$A$1:$AG$1,0)), "")</f>
        <v>0</v>
      </c>
      <c r="N5" s="30">
        <f t="shared" ca="1" si="5"/>
        <v>200</v>
      </c>
      <c r="O5" s="30">
        <f ca="1">IFERROR(INDEX(REPORT_DATA_BY_ZONE_MONTH!$A:$AG,$F5,MATCH(O$2,REPORT_DATA_BY_ZONE_MONTH!$A$1:$AG$1,0)), "")</f>
        <v>0</v>
      </c>
      <c r="P5" s="30">
        <f t="shared" ca="1" si="6"/>
        <v>40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2014:6:0:0:XINZHU</v>
      </c>
      <c r="F6" s="37">
        <f ca="1">MATCH($E6,REPORT_DATA_BY_ZONE_MONTH!$A:$A, 0)</f>
        <v>68</v>
      </c>
      <c r="G6" s="30">
        <f ca="1">IFERROR(INDEX(REPORT_DATA_BY_ZONE_MONTH!$A:$AG,$F6,MATCH(G$2,REPORT_DATA_BY_ZONE_MONTH!$A$1:$AG$1,0)), "")</f>
        <v>13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240</v>
      </c>
      <c r="K6" s="30">
        <f ca="1">IFERROR(INDEX(REPORT_DATA_BY_ZONE_MONTH!$A:$AG,$F6,MATCH(K$2,REPORT_DATA_BY_ZONE_MONTH!$A$1:$AG$1,0)), "")</f>
        <v>0</v>
      </c>
      <c r="L6" s="30">
        <f t="shared" ca="1" si="4"/>
        <v>120</v>
      </c>
      <c r="M6" s="30">
        <f ca="1">IFERROR(INDEX(REPORT_DATA_BY_ZONE_MONTH!$A:$AG,$F6,MATCH(M$2,REPORT_DATA_BY_ZONE_MONTH!$A$1:$AG$1,0)), "")</f>
        <v>0</v>
      </c>
      <c r="N6" s="30">
        <f t="shared" ca="1" si="5"/>
        <v>200</v>
      </c>
      <c r="O6" s="30">
        <f ca="1">IFERROR(INDEX(REPORT_DATA_BY_ZONE_MONTH!$A:$AG,$F6,MATCH(O$2,REPORT_DATA_BY_ZONE_MONTH!$A$1:$AG$1,0)), "")</f>
        <v>0</v>
      </c>
      <c r="P6" s="30">
        <f t="shared" ca="1" si="6"/>
        <v>40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2014:7:0:0:XINZHU</v>
      </c>
      <c r="F7" s="37">
        <f ca="1">MATCH($E7,REPORT_DATA_BY_ZONE_MONTH!$A:$A, 0)</f>
        <v>76</v>
      </c>
      <c r="G7" s="30">
        <f ca="1">IFERROR(INDEX(REPORT_DATA_BY_ZONE_MONTH!$A:$AG,$F7,MATCH(G$2,REPORT_DATA_BY_ZONE_MONTH!$A$1:$AG$1,0)), "")</f>
        <v>8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240</v>
      </c>
      <c r="K7" s="30">
        <f ca="1">IFERROR(INDEX(REPORT_DATA_BY_ZONE_MONTH!$A:$AG,$F7,MATCH(K$2,REPORT_DATA_BY_ZONE_MONTH!$A$1:$AG$1,0)), "")</f>
        <v>0</v>
      </c>
      <c r="L7" s="30">
        <f t="shared" ca="1" si="4"/>
        <v>120</v>
      </c>
      <c r="M7" s="30">
        <f ca="1">IFERROR(INDEX(REPORT_DATA_BY_ZONE_MONTH!$A:$AG,$F7,MATCH(M$2,REPORT_DATA_BY_ZONE_MONTH!$A$1:$AG$1,0)), "")</f>
        <v>0</v>
      </c>
      <c r="N7" s="30">
        <f t="shared" ca="1" si="5"/>
        <v>200</v>
      </c>
      <c r="O7" s="30">
        <f ca="1">IFERROR(INDEX(REPORT_DATA_BY_ZONE_MONTH!$A:$AG,$F7,MATCH(O$2,REPORT_DATA_BY_ZONE_MONTH!$A$1:$AG$1,0)), "")</f>
        <v>0</v>
      </c>
      <c r="P7" s="30">
        <f t="shared" ca="1" si="6"/>
        <v>40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2014:8:0:0:XINZHU</v>
      </c>
      <c r="F8" s="37">
        <f ca="1">MATCH($E8,REPORT_DATA_BY_ZONE_MONTH!$A:$A, 0)</f>
        <v>84</v>
      </c>
      <c r="G8" s="30">
        <f ca="1">IFERROR(INDEX(REPORT_DATA_BY_ZONE_MONTH!$A:$AG,$F8,MATCH(G$2,REPORT_DATA_BY_ZONE_MONTH!$A$1:$AG$1,0)), "")</f>
        <v>5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240</v>
      </c>
      <c r="K8" s="30">
        <f ca="1">IFERROR(INDEX(REPORT_DATA_BY_ZONE_MONTH!$A:$AG,$F8,MATCH(K$2,REPORT_DATA_BY_ZONE_MONTH!$A$1:$AG$1,0)), "")</f>
        <v>0</v>
      </c>
      <c r="L8" s="30">
        <f t="shared" ca="1" si="4"/>
        <v>120</v>
      </c>
      <c r="M8" s="30">
        <f ca="1">IFERROR(INDEX(REPORT_DATA_BY_ZONE_MONTH!$A:$AG,$F8,MATCH(M$2,REPORT_DATA_BY_ZONE_MONTH!$A$1:$AG$1,0)), "")</f>
        <v>0</v>
      </c>
      <c r="N8" s="30">
        <f t="shared" ca="1" si="5"/>
        <v>200</v>
      </c>
      <c r="O8" s="30">
        <f ca="1">IFERROR(INDEX(REPORT_DATA_BY_ZONE_MONTH!$A:$AG,$F8,MATCH(O$2,REPORT_DATA_BY_ZONE_MONTH!$A$1:$AG$1,0)), "")</f>
        <v>0</v>
      </c>
      <c r="P8" s="30">
        <f t="shared" ca="1" si="6"/>
        <v>40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2014:9:0:0:XINZHU</v>
      </c>
      <c r="F9" s="37">
        <f ca="1">MATCH($E9,REPORT_DATA_BY_ZONE_MONTH!$A:$A, 0)</f>
        <v>92</v>
      </c>
      <c r="G9" s="30">
        <f ca="1">IFERROR(INDEX(REPORT_DATA_BY_ZONE_MONTH!$A:$AG,$F9,MATCH(G$2,REPORT_DATA_BY_ZONE_MONTH!$A$1:$AG$1,0)), "")</f>
        <v>5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240</v>
      </c>
      <c r="K9" s="30">
        <f ca="1">IFERROR(INDEX(REPORT_DATA_BY_ZONE_MONTH!$A:$AG,$F9,MATCH(K$2,REPORT_DATA_BY_ZONE_MONTH!$A$1:$AG$1,0)), "")</f>
        <v>0</v>
      </c>
      <c r="L9" s="30">
        <f t="shared" ca="1" si="4"/>
        <v>120</v>
      </c>
      <c r="M9" s="30">
        <f ca="1">IFERROR(INDEX(REPORT_DATA_BY_ZONE_MONTH!$A:$AG,$F9,MATCH(M$2,REPORT_DATA_BY_ZONE_MONTH!$A$1:$AG$1,0)), "")</f>
        <v>0</v>
      </c>
      <c r="N9" s="30">
        <f t="shared" ca="1" si="5"/>
        <v>200</v>
      </c>
      <c r="O9" s="30">
        <f ca="1">IFERROR(INDEX(REPORT_DATA_BY_ZONE_MONTH!$A:$AG,$F9,MATCH(O$2,REPORT_DATA_BY_ZONE_MONTH!$A$1:$AG$1,0)), "")</f>
        <v>0</v>
      </c>
      <c r="P9" s="30">
        <f t="shared" ca="1" si="6"/>
        <v>40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2014:10:0:0:XINZHU</v>
      </c>
      <c r="F10" s="37">
        <f ca="1">MATCH($E10,REPORT_DATA_BY_ZONE_MONTH!$A:$A, 0)</f>
        <v>9</v>
      </c>
      <c r="G10" s="30">
        <f ca="1">IFERROR(INDEX(REPORT_DATA_BY_ZONE_MONTH!$A:$AG,$F10,MATCH(G$2,REPORT_DATA_BY_ZONE_MONTH!$A$1:$AG$1,0)), "")</f>
        <v>7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240</v>
      </c>
      <c r="K10" s="30">
        <f ca="1">IFERROR(INDEX(REPORT_DATA_BY_ZONE_MONTH!$A:$AG,$F10,MATCH(K$2,REPORT_DATA_BY_ZONE_MONTH!$A$1:$AG$1,0)), "")</f>
        <v>0</v>
      </c>
      <c r="L10" s="30">
        <f t="shared" ca="1" si="4"/>
        <v>120</v>
      </c>
      <c r="M10" s="30">
        <f ca="1">IFERROR(INDEX(REPORT_DATA_BY_ZONE_MONTH!$A:$AG,$F10,MATCH(M$2,REPORT_DATA_BY_ZONE_MONTH!$A$1:$AG$1,0)), "")</f>
        <v>0</v>
      </c>
      <c r="N10" s="30">
        <f t="shared" ca="1" si="5"/>
        <v>200</v>
      </c>
      <c r="O10" s="30">
        <f ca="1">IFERROR(INDEX(REPORT_DATA_BY_ZONE_MONTH!$A:$AG,$F10,MATCH(O$2,REPORT_DATA_BY_ZONE_MONTH!$A$1:$AG$1,0)), "")</f>
        <v>0</v>
      </c>
      <c r="P10" s="30">
        <f t="shared" ca="1" si="6"/>
        <v>40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2014:11:0:0:XINZHU</v>
      </c>
      <c r="F11" s="37">
        <f ca="1">MATCH($E11,REPORT_DATA_BY_ZONE_MONTH!$A:$A, 0)</f>
        <v>18</v>
      </c>
      <c r="G11" s="30">
        <f ca="1">IFERROR(INDEX(REPORT_DATA_BY_ZONE_MONTH!$A:$AG,$F11,MATCH(G$2,REPORT_DATA_BY_ZONE_MONTH!$A$1:$AG$1,0)), "")</f>
        <v>1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240</v>
      </c>
      <c r="K11" s="30">
        <f ca="1">IFERROR(INDEX(REPORT_DATA_BY_ZONE_MONTH!$A:$AG,$F11,MATCH(K$2,REPORT_DATA_BY_ZONE_MONTH!$A$1:$AG$1,0)), "")</f>
        <v>0</v>
      </c>
      <c r="L11" s="30">
        <f t="shared" ca="1" si="4"/>
        <v>120</v>
      </c>
      <c r="M11" s="30">
        <f ca="1">IFERROR(INDEX(REPORT_DATA_BY_ZONE_MONTH!$A:$AG,$F11,MATCH(M$2,REPORT_DATA_BY_ZONE_MONTH!$A$1:$AG$1,0)), "")</f>
        <v>0</v>
      </c>
      <c r="N11" s="30">
        <f t="shared" ca="1" si="5"/>
        <v>200</v>
      </c>
      <c r="O11" s="30">
        <f ca="1">IFERROR(INDEX(REPORT_DATA_BY_ZONE_MONTH!$A:$AG,$F11,MATCH(O$2,REPORT_DATA_BY_ZONE_MONTH!$A$1:$AG$1,0)), "")</f>
        <v>0</v>
      </c>
      <c r="P11" s="30">
        <f t="shared" ca="1" si="6"/>
        <v>40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2014:12:0:0:XINZHU</v>
      </c>
      <c r="F12" s="37">
        <f ca="1">MATCH($E12,REPORT_DATA_BY_ZONE_MONTH!$A:$A, 0)</f>
        <v>27</v>
      </c>
      <c r="G12" s="30">
        <f ca="1">IFERROR(INDEX(REPORT_DATA_BY_ZONE_MONTH!$A:$AG,$F12,MATCH(G$2,REPORT_DATA_BY_ZONE_MONTH!$A$1:$AG$1,0)), "")</f>
        <v>4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240</v>
      </c>
      <c r="K12" s="30">
        <f ca="1">IFERROR(INDEX(REPORT_DATA_BY_ZONE_MONTH!$A:$AG,$F12,MATCH(K$2,REPORT_DATA_BY_ZONE_MONTH!$A$1:$AG$1,0)), "")</f>
        <v>0</v>
      </c>
      <c r="L12" s="30">
        <f t="shared" ca="1" si="4"/>
        <v>120</v>
      </c>
      <c r="M12" s="30">
        <f ca="1">IFERROR(INDEX(REPORT_DATA_BY_ZONE_MONTH!$A:$AG,$F12,MATCH(M$2,REPORT_DATA_BY_ZONE_MONTH!$A$1:$AG$1,0)), "")</f>
        <v>0</v>
      </c>
      <c r="N12" s="30">
        <f t="shared" ca="1" si="5"/>
        <v>200</v>
      </c>
      <c r="O12" s="30">
        <f ca="1">IFERROR(INDEX(REPORT_DATA_BY_ZONE_MONTH!$A:$AG,$F12,MATCH(O$2,REPORT_DATA_BY_ZONE_MONTH!$A$1:$AG$1,0)), "")</f>
        <v>0</v>
      </c>
      <c r="P12" s="30">
        <f t="shared" ca="1" si="6"/>
        <v>40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2015:1:0:0:XINZHU</v>
      </c>
      <c r="F13" s="37">
        <f ca="1">MATCH($E13,REPORT_DATA_BY_ZONE_MONTH!$A:$A, 0)</f>
        <v>131</v>
      </c>
      <c r="G13" s="30">
        <f ca="1">IFERROR(INDEX(REPORT_DATA_BY_ZONE_MONTH!$A:$AG,$F13,MATCH(G$2,REPORT_DATA_BY_ZONE_MONTH!$A$1:$AG$1,0)), "")</f>
        <v>4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240</v>
      </c>
      <c r="K13" s="30">
        <f ca="1">IFERROR(INDEX(REPORT_DATA_BY_ZONE_MONTH!$A:$AG,$F13,MATCH(K$2,REPORT_DATA_BY_ZONE_MONTH!$A$1:$AG$1,0)), "")</f>
        <v>0</v>
      </c>
      <c r="L13" s="30">
        <f t="shared" ca="1" si="4"/>
        <v>120</v>
      </c>
      <c r="M13" s="30">
        <f ca="1">IFERROR(INDEX(REPORT_DATA_BY_ZONE_MONTH!$A:$AG,$F13,MATCH(M$2,REPORT_DATA_BY_ZONE_MONTH!$A$1:$AG$1,0)), "")</f>
        <v>0</v>
      </c>
      <c r="N13" s="30">
        <f t="shared" ca="1" si="5"/>
        <v>200</v>
      </c>
      <c r="O13" s="30">
        <f ca="1">IFERROR(INDEX(REPORT_DATA_BY_ZONE_MONTH!$A:$AG,$F13,MATCH(O$2,REPORT_DATA_BY_ZONE_MONTH!$A$1:$AG$1,0)), "")</f>
        <v>0</v>
      </c>
      <c r="P13" s="30">
        <f t="shared" ca="1" si="6"/>
        <v>40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2015:2:0:0:XINZHU</v>
      </c>
      <c r="F14" s="37">
        <f ca="1">MATCH($E14,REPORT_DATA_BY_ZONE_MONTH!$A:$A, 0)</f>
        <v>141</v>
      </c>
      <c r="G14" s="30">
        <f ca="1">IFERROR(INDEX(REPORT_DATA_BY_ZONE_MONTH!$A:$AG,$F14,MATCH(G$2,REPORT_DATA_BY_ZONE_MONTH!$A$1:$AG$1,0)), "")</f>
        <v>3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240</v>
      </c>
      <c r="K14" s="30">
        <f ca="1">IFERROR(INDEX(REPORT_DATA_BY_ZONE_MONTH!$A:$AG,$F14,MATCH(K$2,REPORT_DATA_BY_ZONE_MONTH!$A$1:$AG$1,0)), "")</f>
        <v>0</v>
      </c>
      <c r="L14" s="30">
        <f t="shared" ca="1" si="4"/>
        <v>120</v>
      </c>
      <c r="M14" s="30">
        <f ca="1">IFERROR(INDEX(REPORT_DATA_BY_ZONE_MONTH!$A:$AG,$F14,MATCH(M$2,REPORT_DATA_BY_ZONE_MONTH!$A$1:$AG$1,0)), "")</f>
        <v>0</v>
      </c>
      <c r="N14" s="30">
        <f t="shared" ca="1" si="5"/>
        <v>200</v>
      </c>
      <c r="O14" s="30">
        <f ca="1">IFERROR(INDEX(REPORT_DATA_BY_ZONE_MONTH!$A:$AG,$F14,MATCH(O$2,REPORT_DATA_BY_ZONE_MONTH!$A$1:$AG$1,0)), "")</f>
        <v>0</v>
      </c>
      <c r="P14" s="30">
        <f t="shared" ca="1" si="6"/>
        <v>40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2015:3:0:0:XINZHU</v>
      </c>
      <c r="F15" s="37">
        <f ca="1">MATCH($E15,REPORT_DATA_BY_ZONE_MONTH!$A:$A, 0)</f>
        <v>151</v>
      </c>
      <c r="G15" s="30">
        <f ca="1">IFERROR(INDEX(REPORT_DATA_BY_ZONE_MONTH!$A:$AG,$F15,MATCH(G$2,REPORT_DATA_BY_ZONE_MONTH!$A$1:$AG$1,0)), "")</f>
        <v>1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240</v>
      </c>
      <c r="K15" s="30">
        <f ca="1">IFERROR(INDEX(REPORT_DATA_BY_ZONE_MONTH!$A:$AG,$F15,MATCH(K$2,REPORT_DATA_BY_ZONE_MONTH!$A$1:$AG$1,0)), "")</f>
        <v>0</v>
      </c>
      <c r="L15" s="30">
        <f t="shared" ca="1" si="4"/>
        <v>120</v>
      </c>
      <c r="M15" s="30">
        <f ca="1">IFERROR(INDEX(REPORT_DATA_BY_ZONE_MONTH!$A:$AG,$F15,MATCH(M$2,REPORT_DATA_BY_ZONE_MONTH!$A$1:$AG$1,0)), "")</f>
        <v>0</v>
      </c>
      <c r="N15" s="30">
        <f t="shared" ca="1" si="5"/>
        <v>200</v>
      </c>
      <c r="O15" s="30">
        <f ca="1">IFERROR(INDEX(REPORT_DATA_BY_ZONE_MONTH!$A:$AG,$F15,MATCH(O$2,REPORT_DATA_BY_ZONE_MONTH!$A$1:$AG$1,0)), "")</f>
        <v>0</v>
      </c>
      <c r="P15" s="30">
        <f t="shared" ca="1" si="6"/>
        <v>40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2015:4:0:0:XINZHU</v>
      </c>
      <c r="F16" s="37">
        <f ca="1">MATCH($E16,REPORT_DATA_BY_ZONE_MONTH!$A:$A, 0)</f>
        <v>161</v>
      </c>
      <c r="G16" s="30">
        <f ca="1">IFERROR(INDEX(REPORT_DATA_BY_ZONE_MONTH!$A:$AG,$F16,MATCH(G$2,REPORT_DATA_BY_ZONE_MONTH!$A$1:$AG$1,0)), "")</f>
        <v>3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240</v>
      </c>
      <c r="K16" s="30">
        <f ca="1">IFERROR(INDEX(REPORT_DATA_BY_ZONE_MONTH!$A:$AG,$F16,MATCH(K$2,REPORT_DATA_BY_ZONE_MONTH!$A$1:$AG$1,0)), "")</f>
        <v>0</v>
      </c>
      <c r="L16" s="30">
        <f t="shared" ca="1" si="4"/>
        <v>120</v>
      </c>
      <c r="M16" s="30">
        <f ca="1">IFERROR(INDEX(REPORT_DATA_BY_ZONE_MONTH!$A:$AG,$F16,MATCH(M$2,REPORT_DATA_BY_ZONE_MONTH!$A$1:$AG$1,0)), "")</f>
        <v>0</v>
      </c>
      <c r="N16" s="30">
        <f t="shared" ca="1" si="5"/>
        <v>200</v>
      </c>
      <c r="O16" s="30">
        <f ca="1">IFERROR(INDEX(REPORT_DATA_BY_ZONE_MONTH!$A:$AG,$F16,MATCH(O$2,REPORT_DATA_BY_ZONE_MONTH!$A$1:$AG$1,0)), "")</f>
        <v>0</v>
      </c>
      <c r="P16" s="30">
        <f t="shared" ca="1" si="6"/>
        <v>40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2015:5:0:0:XINZHU</v>
      </c>
      <c r="F17" s="37">
        <f ca="1">MATCH($E17,REPORT_DATA_BY_ZONE_MONTH!$A:$A, 0)</f>
        <v>171</v>
      </c>
      <c r="G17" s="30">
        <f ca="1">IFERROR(INDEX(REPORT_DATA_BY_ZONE_MONTH!$A:$AG,$F17,MATCH(G$2,REPORT_DATA_BY_ZONE_MONTH!$A$1:$AG$1,0)), "")</f>
        <v>3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240</v>
      </c>
      <c r="K17" s="30">
        <f ca="1">IFERROR(INDEX(REPORT_DATA_BY_ZONE_MONTH!$A:$AG,$F17,MATCH(K$2,REPORT_DATA_BY_ZONE_MONTH!$A$1:$AG$1,0)), "")</f>
        <v>0</v>
      </c>
      <c r="L17" s="30">
        <f t="shared" ca="1" si="4"/>
        <v>120</v>
      </c>
      <c r="M17" s="30">
        <f ca="1">IFERROR(INDEX(REPORT_DATA_BY_ZONE_MONTH!$A:$AG,$F17,MATCH(M$2,REPORT_DATA_BY_ZONE_MONTH!$A$1:$AG$1,0)), "")</f>
        <v>0</v>
      </c>
      <c r="N17" s="30">
        <f t="shared" ca="1" si="5"/>
        <v>200</v>
      </c>
      <c r="O17" s="30">
        <f ca="1">IFERROR(INDEX(REPORT_DATA_BY_ZONE_MONTH!$A:$AG,$F17,MATCH(O$2,REPORT_DATA_BY_ZONE_MONTH!$A$1:$AG$1,0)), "")</f>
        <v>0</v>
      </c>
      <c r="P17" s="30">
        <f t="shared" ca="1" si="6"/>
        <v>40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2015:6:0:0:XINZHU</v>
      </c>
      <c r="F18" s="37">
        <f ca="1">MATCH($E18,REPORT_DATA_BY_ZONE_MONTH!$A:$A, 0)</f>
        <v>181</v>
      </c>
      <c r="G18" s="30">
        <f ca="1">IFERROR(INDEX(REPORT_DATA_BY_ZONE_MONTH!$A:$AG,$F18,MATCH(G$2,REPORT_DATA_BY_ZONE_MONTH!$A$1:$AG$1,0)), "")</f>
        <v>2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240</v>
      </c>
      <c r="K18" s="30">
        <f ca="1">IFERROR(INDEX(REPORT_DATA_BY_ZONE_MONTH!$A:$AG,$F18,MATCH(K$2,REPORT_DATA_BY_ZONE_MONTH!$A$1:$AG$1,0)), "")</f>
        <v>0</v>
      </c>
      <c r="L18" s="30">
        <f t="shared" ca="1" si="4"/>
        <v>120</v>
      </c>
      <c r="M18" s="30">
        <f ca="1">IFERROR(INDEX(REPORT_DATA_BY_ZONE_MONTH!$A:$AG,$F18,MATCH(M$2,REPORT_DATA_BY_ZONE_MONTH!$A$1:$AG$1,0)), "")</f>
        <v>0</v>
      </c>
      <c r="N18" s="30">
        <f t="shared" ca="1" si="5"/>
        <v>200</v>
      </c>
      <c r="O18" s="30">
        <f ca="1">IFERROR(INDEX(REPORT_DATA_BY_ZONE_MONTH!$A:$AG,$F18,MATCH(O$2,REPORT_DATA_BY_ZONE_MONTH!$A$1:$AG$1,0)), "")</f>
        <v>0</v>
      </c>
      <c r="P18" s="30">
        <f t="shared" ca="1" si="6"/>
        <v>40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2015:7:0:0:XINZHU</v>
      </c>
      <c r="F19" s="37">
        <f ca="1">MATCH($E19,REPORT_DATA_BY_ZONE_MONTH!$A:$A, 0)</f>
        <v>191</v>
      </c>
      <c r="G19" s="30">
        <f ca="1">IFERROR(INDEX(REPORT_DATA_BY_ZONE_MONTH!$A:$AG,$F19,MATCH(G$2,REPORT_DATA_BY_ZONE_MONTH!$A$1:$AG$1,0)), "")</f>
        <v>5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240</v>
      </c>
      <c r="K19" s="30">
        <f ca="1">IFERROR(INDEX(REPORT_DATA_BY_ZONE_MONTH!$A:$AG,$F19,MATCH(K$2,REPORT_DATA_BY_ZONE_MONTH!$A$1:$AG$1,0)), "")</f>
        <v>0</v>
      </c>
      <c r="L19" s="30">
        <f t="shared" ca="1" si="4"/>
        <v>120</v>
      </c>
      <c r="M19" s="30">
        <f ca="1">IFERROR(INDEX(REPORT_DATA_BY_ZONE_MONTH!$A:$AG,$F19,MATCH(M$2,REPORT_DATA_BY_ZONE_MONTH!$A$1:$AG$1,0)), "")</f>
        <v>0</v>
      </c>
      <c r="N19" s="30">
        <f t="shared" ca="1" si="5"/>
        <v>200</v>
      </c>
      <c r="O19" s="30">
        <f ca="1">IFERROR(INDEX(REPORT_DATA_BY_ZONE_MONTH!$A:$AG,$F19,MATCH(O$2,REPORT_DATA_BY_ZONE_MONTH!$A$1:$AG$1,0)), "")</f>
        <v>0</v>
      </c>
      <c r="P19" s="30">
        <f t="shared" ca="1" si="6"/>
        <v>40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2015:8:0:0:XINZHU</v>
      </c>
      <c r="F20" s="37">
        <f ca="1">MATCH($E20,REPORT_DATA_BY_ZONE_MONTH!$A:$A, 0)</f>
        <v>201</v>
      </c>
      <c r="G20" s="30">
        <f ca="1">IFERROR(INDEX(REPORT_DATA_BY_ZONE_MONTH!$A:$AG,$F20,MATCH(G$2,REPORT_DATA_BY_ZONE_MONTH!$A$1:$AG$1,0)), "")</f>
        <v>2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240</v>
      </c>
      <c r="K20" s="30">
        <f ca="1">IFERROR(INDEX(REPORT_DATA_BY_ZONE_MONTH!$A:$AG,$F20,MATCH(K$2,REPORT_DATA_BY_ZONE_MONTH!$A$1:$AG$1,0)), "")</f>
        <v>0</v>
      </c>
      <c r="L20" s="30">
        <f t="shared" ca="1" si="4"/>
        <v>120</v>
      </c>
      <c r="M20" s="30">
        <f ca="1">IFERROR(INDEX(REPORT_DATA_BY_ZONE_MONTH!$A:$AG,$F20,MATCH(M$2,REPORT_DATA_BY_ZONE_MONTH!$A$1:$AG$1,0)), "")</f>
        <v>0</v>
      </c>
      <c r="N20" s="30">
        <f t="shared" ca="1" si="5"/>
        <v>200</v>
      </c>
      <c r="O20" s="30">
        <f ca="1">IFERROR(INDEX(REPORT_DATA_BY_ZONE_MONTH!$A:$AG,$F20,MATCH(O$2,REPORT_DATA_BY_ZONE_MONTH!$A$1:$AG$1,0)), "")</f>
        <v>0</v>
      </c>
      <c r="P20" s="30">
        <f t="shared" ca="1" si="6"/>
        <v>40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2015:9:0:0:XINZHU</v>
      </c>
      <c r="F21" s="37">
        <f ca="1">MATCH($E21,REPORT_DATA_BY_ZONE_MONTH!$A:$A, 0)</f>
        <v>211</v>
      </c>
      <c r="G21" s="30">
        <f ca="1">IFERROR(INDEX(REPORT_DATA_BY_ZONE_MONTH!$A:$AG,$F21,MATCH(G$2,REPORT_DATA_BY_ZONE_MONTH!$A$1:$AG$1,0)), "")</f>
        <v>3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240</v>
      </c>
      <c r="K21" s="30">
        <f ca="1">IFERROR(INDEX(REPORT_DATA_BY_ZONE_MONTH!$A:$AG,$F21,MATCH(K$2,REPORT_DATA_BY_ZONE_MONTH!$A$1:$AG$1,0)), "")</f>
        <v>0</v>
      </c>
      <c r="L21" s="30">
        <f t="shared" ca="1" si="4"/>
        <v>120</v>
      </c>
      <c r="M21" s="30">
        <f ca="1">IFERROR(INDEX(REPORT_DATA_BY_ZONE_MONTH!$A:$AG,$F21,MATCH(M$2,REPORT_DATA_BY_ZONE_MONTH!$A$1:$AG$1,0)), "")</f>
        <v>0</v>
      </c>
      <c r="N21" s="30">
        <f t="shared" ca="1" si="5"/>
        <v>200</v>
      </c>
      <c r="O21" s="30">
        <f ca="1">IFERROR(INDEX(REPORT_DATA_BY_ZONE_MONTH!$A:$AG,$F21,MATCH(O$2,REPORT_DATA_BY_ZONE_MONTH!$A$1:$AG$1,0)), "")</f>
        <v>0</v>
      </c>
      <c r="P21" s="30">
        <f t="shared" ca="1" si="6"/>
        <v>40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2015:10:0:0:XINZHU</v>
      </c>
      <c r="F22" s="37">
        <f ca="1">MATCH($E22,REPORT_DATA_BY_ZONE_MONTH!$A:$A, 0)</f>
        <v>101</v>
      </c>
      <c r="G22" s="30">
        <f ca="1">IFERROR(INDEX(REPORT_DATA_BY_ZONE_MONTH!$A:$AG,$F22,MATCH(G$2,REPORT_DATA_BY_ZONE_MONTH!$A$1:$AG$1,0)), "")</f>
        <v>3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240</v>
      </c>
      <c r="K22" s="30">
        <f ca="1">IFERROR(INDEX(REPORT_DATA_BY_ZONE_MONTH!$A:$AG,$F22,MATCH(K$2,REPORT_DATA_BY_ZONE_MONTH!$A$1:$AG$1,0)), "")</f>
        <v>0</v>
      </c>
      <c r="L22" s="30">
        <f t="shared" ca="1" si="4"/>
        <v>120</v>
      </c>
      <c r="M22" s="30">
        <f ca="1">IFERROR(INDEX(REPORT_DATA_BY_ZONE_MONTH!$A:$AG,$F22,MATCH(M$2,REPORT_DATA_BY_ZONE_MONTH!$A$1:$AG$1,0)), "")</f>
        <v>0</v>
      </c>
      <c r="N22" s="30">
        <f t="shared" ca="1" si="5"/>
        <v>200</v>
      </c>
      <c r="O22" s="30">
        <f ca="1">IFERROR(INDEX(REPORT_DATA_BY_ZONE_MONTH!$A:$AG,$F22,MATCH(O$2,REPORT_DATA_BY_ZONE_MONTH!$A$1:$AG$1,0)), "")</f>
        <v>0</v>
      </c>
      <c r="P22" s="30">
        <f t="shared" ca="1" si="6"/>
        <v>40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2015:11:0:0:XINZHU</v>
      </c>
      <c r="F23" s="37">
        <f ca="1">MATCH($E23,REPORT_DATA_BY_ZONE_MONTH!$A:$A, 0)</f>
        <v>111</v>
      </c>
      <c r="G23" s="30">
        <f ca="1">IFERROR(INDEX(REPORT_DATA_BY_ZONE_MONTH!$A:$AG,$F23,MATCH(G$2,REPORT_DATA_BY_ZONE_MONTH!$A$1:$AG$1,0)), "")</f>
        <v>4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240</v>
      </c>
      <c r="K23" s="30">
        <f ca="1">IFERROR(INDEX(REPORT_DATA_BY_ZONE_MONTH!$A:$AG,$F23,MATCH(K$2,REPORT_DATA_BY_ZONE_MONTH!$A$1:$AG$1,0)), "")</f>
        <v>0</v>
      </c>
      <c r="L23" s="30">
        <f t="shared" ca="1" si="4"/>
        <v>120</v>
      </c>
      <c r="M23" s="30">
        <f ca="1">IFERROR(INDEX(REPORT_DATA_BY_ZONE_MONTH!$A:$AG,$F23,MATCH(M$2,REPORT_DATA_BY_ZONE_MONTH!$A$1:$AG$1,0)), "")</f>
        <v>0</v>
      </c>
      <c r="N23" s="30">
        <f t="shared" ca="1" si="5"/>
        <v>200</v>
      </c>
      <c r="O23" s="30">
        <f ca="1">IFERROR(INDEX(REPORT_DATA_BY_ZONE_MONTH!$A:$AG,$F23,MATCH(O$2,REPORT_DATA_BY_ZONE_MONTH!$A$1:$AG$1,0)), "")</f>
        <v>0</v>
      </c>
      <c r="P23" s="30">
        <f t="shared" ca="1" si="6"/>
        <v>40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2015:12:0:0:XINZHU</v>
      </c>
      <c r="F24" s="37">
        <f ca="1">MATCH($E24,REPORT_DATA_BY_ZONE_MONTH!$A:$A, 0)</f>
        <v>122</v>
      </c>
      <c r="G24" s="30">
        <f ca="1">IFERROR(INDEX(REPORT_DATA_BY_ZONE_MONTH!$A:$AG,$F24,MATCH(G$2,REPORT_DATA_BY_ZONE_MONTH!$A$1:$AG$1,0)), "")</f>
        <v>4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240</v>
      </c>
      <c r="K24" s="30">
        <f ca="1">IFERROR(INDEX(REPORT_DATA_BY_ZONE_MONTH!$A:$AG,$F24,MATCH(K$2,REPORT_DATA_BY_ZONE_MONTH!$A$1:$AG$1,0)), "")</f>
        <v>0</v>
      </c>
      <c r="L24" s="30">
        <f t="shared" ca="1" si="4"/>
        <v>120</v>
      </c>
      <c r="M24" s="30">
        <f ca="1">IFERROR(INDEX(REPORT_DATA_BY_ZONE_MONTH!$A:$AG,$F24,MATCH(M$2,REPORT_DATA_BY_ZONE_MONTH!$A$1:$AG$1,0)), "")</f>
        <v>0</v>
      </c>
      <c r="N24" s="30">
        <f t="shared" ca="1" si="5"/>
        <v>200</v>
      </c>
      <c r="O24" s="30">
        <f ca="1">IFERROR(INDEX(REPORT_DATA_BY_ZONE_MONTH!$A:$AG,$F24,MATCH(O$2,REPORT_DATA_BY_ZONE_MONTH!$A$1:$AG$1,0)), "")</f>
        <v>0</v>
      </c>
      <c r="P24" s="30">
        <f t="shared" ca="1" si="6"/>
        <v>40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2016:1:0:0:XINZHU</v>
      </c>
      <c r="F25" s="37">
        <f ca="1">MATCH($E25,REPORT_DATA_BY_ZONE_MONTH!$A:$A, 0)</f>
        <v>222</v>
      </c>
      <c r="G25" s="30">
        <f ca="1">IFERROR(INDEX(REPORT_DATA_BY_ZONE_MONTH!$A:$AG,$F25,MATCH(G$2,REPORT_DATA_BY_ZONE_MONTH!$A$1:$AG$1,0)), "")</f>
        <v>6</v>
      </c>
      <c r="H25" s="30">
        <f t="shared" si="2"/>
        <v>8</v>
      </c>
      <c r="I25" s="30">
        <f ca="1">IFERROR(INDEX(REPORT_DATA_BY_ZONE_MONTH!$A:$AG,$F25,MATCH(I$2,REPORT_DATA_BY_ZONE_MONTH!$A$1:$AG$1,0)), "")</f>
        <v>155</v>
      </c>
      <c r="J25" s="30">
        <f t="shared" ca="1" si="3"/>
        <v>240</v>
      </c>
      <c r="K25" s="30">
        <f ca="1">IFERROR(INDEX(REPORT_DATA_BY_ZONE_MONTH!$A:$AG,$F25,MATCH(K$2,REPORT_DATA_BY_ZONE_MONTH!$A$1:$AG$1,0)), "")</f>
        <v>32</v>
      </c>
      <c r="L25" s="30">
        <f t="shared" ca="1" si="4"/>
        <v>120</v>
      </c>
      <c r="M25" s="30">
        <f ca="1">IFERROR(INDEX(REPORT_DATA_BY_ZONE_MONTH!$A:$AG,$F25,MATCH(M$2,REPORT_DATA_BY_ZONE_MONTH!$A$1:$AG$1,0)), "")</f>
        <v>100</v>
      </c>
      <c r="N25" s="30">
        <f t="shared" ca="1" si="5"/>
        <v>200</v>
      </c>
      <c r="O25" s="30">
        <f ca="1">IFERROR(INDEX(REPORT_DATA_BY_ZONE_MONTH!$A:$AG,$F25,MATCH(O$2,REPORT_DATA_BY_ZONE_MONTH!$A$1:$AG$1,0)), "")</f>
        <v>0</v>
      </c>
      <c r="P25" s="30">
        <f t="shared" ca="1" si="6"/>
        <v>40</v>
      </c>
      <c r="Q25" s="37">
        <f ca="1">MATCH($E25,BAPTISM_SOURCE_ZONE_MONTH!$A:$A, 0)</f>
        <v>11</v>
      </c>
      <c r="R25" s="11">
        <f ca="1">IFERROR(INDEX(BAPTISM_SOURCE_ZONE_MONTH!$A:$Z,$Q25,MATCH(R$2,BAPTISM_SOURCE_ZONE_MONTH!$A$1:$Z$1,0)),"")</f>
        <v>5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4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2016:2:0:0:XINZHU</v>
      </c>
      <c r="F26" s="37">
        <f ca="1">MATCH($E26,REPORT_DATA_BY_ZONE_MONTH!$A:$A, 0)</f>
        <v>233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95</v>
      </c>
      <c r="J26" s="30">
        <f t="shared" ca="1" si="3"/>
        <v>240</v>
      </c>
      <c r="K26" s="30">
        <f ca="1">IFERROR(INDEX(REPORT_DATA_BY_ZONE_MONTH!$A:$AG,$F26,MATCH(K$2,REPORT_DATA_BY_ZONE_MONTH!$A$1:$AG$1,0)), "")</f>
        <v>30</v>
      </c>
      <c r="L26" s="30">
        <f t="shared" ca="1" si="4"/>
        <v>120</v>
      </c>
      <c r="M26" s="30">
        <f ca="1">IFERROR(INDEX(REPORT_DATA_BY_ZONE_MONTH!$A:$AG,$F26,MATCH(M$2,REPORT_DATA_BY_ZONE_MONTH!$A$1:$AG$1,0)), "")</f>
        <v>85</v>
      </c>
      <c r="N26" s="30">
        <f t="shared" ca="1" si="5"/>
        <v>200</v>
      </c>
      <c r="O26" s="30">
        <f ca="1">IFERROR(INDEX(REPORT_DATA_BY_ZONE_MONTH!$A:$AG,$F26,MATCH(O$2,REPORT_DATA_BY_ZONE_MONTH!$A$1:$AG$1,0)), "")</f>
        <v>4</v>
      </c>
      <c r="P26" s="30">
        <f t="shared" ca="1" si="6"/>
        <v>40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1472</v>
      </c>
      <c r="C27" s="37"/>
      <c r="D27" s="37"/>
      <c r="G27" s="8">
        <f ca="1">SUMIF($C3:$C26,YEAR,G3:G26)</f>
        <v>6</v>
      </c>
      <c r="H27" s="37"/>
      <c r="R27" s="8">
        <f ca="1">SUM(R3:R26)</f>
        <v>5</v>
      </c>
      <c r="S27" s="8">
        <f t="shared" ref="S27:W27" ca="1" si="8">SUM(S3:S26)</f>
        <v>2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4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10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4</v>
      </c>
    </row>
    <row r="33" spans="1:4" ht="180">
      <c r="A33" s="8" t="s">
        <v>636</v>
      </c>
      <c r="B33" s="39" t="str">
        <f>CONCATENATE("Member Referral Goal 成員回條目標:     50%+ 
Member Referral Actual 成員回條實際:  ",$D$22)</f>
        <v>Member Referral Goal 成員回條目標:     50%+ 
Member Referral Actual 成員回條實際:  10</v>
      </c>
      <c r="C33" s="40">
        <f ca="1">IFERROR(B32/SUM(B31:B32),"0")</f>
        <v>0.36363636363636365</v>
      </c>
      <c r="D33" s="8" t="str">
        <f ca="1">TEXT(C33,"00%")</f>
        <v>36%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6</v>
      </c>
      <c r="C34" s="8">
        <f>TAOYUAN!$D$2</f>
        <v>100</v>
      </c>
      <c r="D34" s="8">
        <f ca="1">$G$27</f>
        <v>6</v>
      </c>
    </row>
    <row r="35" spans="1:4" ht="23.25">
      <c r="A35" s="8" t="s">
        <v>1420</v>
      </c>
      <c r="B35" s="64" t="str">
        <f ca="1">INDIRECT(CONCATENATE($B$27, "$B$1"))</f>
        <v>Xinzhu Zone</v>
      </c>
    </row>
    <row r="36" spans="1:4">
      <c r="B36" s="62" t="str">
        <f ca="1">INDIRECT(CONCATENATE($B$27, "$B$2"))</f>
        <v>新竹地帶</v>
      </c>
    </row>
    <row r="37" spans="1:4">
      <c r="B37" s="62" t="str">
        <f ca="1">INDIRECT(CONCATENATE($B$27, "$B$6"))</f>
        <v>Hsinchu Stake</v>
      </c>
    </row>
    <row r="38" spans="1:4">
      <c r="B38" s="62" t="str">
        <f ca="1">INDIRECT(CONCATENATE($B$27, "$B$7"))</f>
        <v>新竹支聯會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M1" sqref="M1:M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1430</v>
      </c>
      <c r="C2" s="35" t="s">
        <v>1400</v>
      </c>
      <c r="D2" s="74">
        <v>60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$L$27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1023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1024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925</v>
      </c>
      <c r="B10" s="27" t="s">
        <v>930</v>
      </c>
      <c r="C10" s="4" t="s">
        <v>937</v>
      </c>
      <c r="D10" s="4" t="s">
        <v>938</v>
      </c>
      <c r="E10" s="4" t="str">
        <f>CONCATENATE(YEAR,":",MONTH,":",WEEK,":",DAY,":",$A10)</f>
        <v>2016:2:2:7:SHILIN_E</v>
      </c>
      <c r="F10" s="4">
        <f>MATCH($E10,REPORT_DATA_BY_COMP!$A:$A,0)</f>
        <v>429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926</v>
      </c>
      <c r="B11" s="27" t="s">
        <v>931</v>
      </c>
      <c r="C11" s="4" t="s">
        <v>939</v>
      </c>
      <c r="D11" s="4" t="s">
        <v>940</v>
      </c>
      <c r="E11" s="4" t="str">
        <f>CONCATENATE(YEAR,":",MONTH,":",WEEK,":",DAY,":",$A11)</f>
        <v>2016:2:2:7:TIANMU_E</v>
      </c>
      <c r="F11" s="4">
        <f>MATCH($E11,REPORT_DATA_BY_COMP!$A:$A,0)</f>
        <v>447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927</v>
      </c>
      <c r="B12" s="27" t="s">
        <v>932</v>
      </c>
      <c r="C12" s="4" t="s">
        <v>941</v>
      </c>
      <c r="D12" s="4" t="s">
        <v>942</v>
      </c>
      <c r="E12" s="4" t="str">
        <f>CONCATENATE(YEAR,":",MONTH,":",WEEK,":",DAY,":",$A12)</f>
        <v>2016:2:2:7:SHILIN_S</v>
      </c>
      <c r="F12" s="4">
        <f>MATCH($E12,REPORT_DATA_BY_COMP!$A:$A,0)</f>
        <v>430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1419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928</v>
      </c>
      <c r="B15" s="27" t="s">
        <v>933</v>
      </c>
      <c r="C15" s="4" t="s">
        <v>943</v>
      </c>
      <c r="D15" s="4" t="s">
        <v>944</v>
      </c>
      <c r="E15" s="4" t="str">
        <f>CONCATENATE(YEAR,":",MONTH,":",WEEK,":",DAY,":",$A15)</f>
        <v>2016:2:2:7:BEITOU_E</v>
      </c>
      <c r="F15" s="4">
        <f>MATCH($E15,REPORT_DATA_BY_COMP!$A:$A,0)</f>
        <v>396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1026</v>
      </c>
      <c r="B16" s="27" t="s">
        <v>934</v>
      </c>
      <c r="C16" s="4" t="s">
        <v>945</v>
      </c>
      <c r="D16" s="4" t="s">
        <v>946</v>
      </c>
      <c r="E16" s="4" t="str">
        <f>CONCATENATE(YEAR,":",MONTH,":",WEEK,":",DAY,":",$A16)</f>
        <v>2016:2:2:7:DANSHUI_B_E</v>
      </c>
      <c r="F16" s="4">
        <f>MATCH($E16,REPORT_DATA_BY_COMP!$A:$A,0)</f>
        <v>400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1027</v>
      </c>
      <c r="B17" s="27" t="s">
        <v>935</v>
      </c>
      <c r="C17" s="4" t="s">
        <v>947</v>
      </c>
      <c r="D17" s="4" t="s">
        <v>948</v>
      </c>
      <c r="E17" s="4" t="str">
        <f>CONCATENATE(YEAR,":",MONTH,":",WEEK,":",DAY,":",$A17)</f>
        <v>2016:2:2:7:DANSHUI_A_E</v>
      </c>
      <c r="F17" s="4">
        <f>MATCH($E17,REPORT_DATA_BY_COMP!$A:$A,0)</f>
        <v>399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929</v>
      </c>
      <c r="B18" s="27" t="s">
        <v>936</v>
      </c>
      <c r="C18" s="4" t="s">
        <v>949</v>
      </c>
      <c r="D18" s="4" t="s">
        <v>950</v>
      </c>
      <c r="E18" s="4" t="str">
        <f>CONCATENATE(YEAR,":",MONTH,":",WEEK,":",DAY,":",$A18)</f>
        <v>2016:2:2:7:BEITOU_S</v>
      </c>
      <c r="F18" s="4">
        <f>MATCH($E18,REPORT_DATA_BY_COMP!$A:$A,0)</f>
        <v>397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1388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1387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1389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1390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1391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1419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6" workbookViewId="0">
      <selection activeCell="B28" sqref="B2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2014:3:0:0:NORTH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2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3">6*$B$29*$B$30</f>
        <v>168</v>
      </c>
      <c r="K3" s="30" t="str">
        <f ca="1">IFERROR(INDEX(REPORT_DATA_BY_ZONE_MONTH!$A:$AG,$F3,MATCH(K$2,REPORT_DATA_BY_ZONE_MONTH!$A$1:$AG$1,0)), "")</f>
        <v/>
      </c>
      <c r="L3" s="30">
        <f t="shared" ref="L3:L26" ca="1" si="4">3*$B$29*$B$30</f>
        <v>84</v>
      </c>
      <c r="M3" s="30" t="str">
        <f ca="1">IFERROR(INDEX(REPORT_DATA_BY_ZONE_MONTH!$A:$AG,$F3,MATCH(M$2,REPORT_DATA_BY_ZONE_MONTH!$A$1:$AG$1,0)), "")</f>
        <v/>
      </c>
      <c r="N3" s="30">
        <f t="shared" ref="N3:N26" ca="1" si="5">5*$B$29*$B$30</f>
        <v>140</v>
      </c>
      <c r="O3" s="30" t="str">
        <f ca="1">IFERROR(INDEX(REPORT_DATA_BY_ZONE_MONTH!$A:$AG,$F3,MATCH(O$2,REPORT_DATA_BY_ZONE_MONTH!$A$1:$AG$1,0)), "")</f>
        <v/>
      </c>
      <c r="P3" s="30">
        <f t="shared" ref="P3:P26" ca="1" si="6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2014:4:0:0:NORTH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2"/>
        <v>8</v>
      </c>
      <c r="I4" s="30" t="str">
        <f ca="1">IFERROR(INDEX(REPORT_DATA_BY_ZONE_MONTH!$A:$AG,$F4,MATCH(I$2,REPORT_DATA_BY_ZONE_MONTH!$A$1:$AG$1,0)), "")</f>
        <v/>
      </c>
      <c r="J4" s="30">
        <f t="shared" ca="1" si="3"/>
        <v>168</v>
      </c>
      <c r="K4" s="30" t="str">
        <f ca="1">IFERROR(INDEX(REPORT_DATA_BY_ZONE_MONTH!$A:$AG,$F4,MATCH(K$2,REPORT_DATA_BY_ZONE_MONTH!$A$1:$AG$1,0)), "")</f>
        <v/>
      </c>
      <c r="L4" s="30">
        <f t="shared" ca="1" si="4"/>
        <v>84</v>
      </c>
      <c r="M4" s="30" t="str">
        <f ca="1">IFERROR(INDEX(REPORT_DATA_BY_ZONE_MONTH!$A:$AG,$F4,MATCH(M$2,REPORT_DATA_BY_ZONE_MONTH!$A$1:$AG$1,0)), "")</f>
        <v/>
      </c>
      <c r="N4" s="30">
        <f t="shared" ca="1" si="5"/>
        <v>140</v>
      </c>
      <c r="O4" s="30" t="str">
        <f ca="1">IFERROR(INDEX(REPORT_DATA_BY_ZONE_MONTH!$A:$AG,$F4,MATCH(O$2,REPORT_DATA_BY_ZONE_MONTH!$A$1:$AG$1,0)), "")</f>
        <v/>
      </c>
      <c r="P4" s="30">
        <f t="shared" ca="1" si="6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2014:5:0:0:NORTH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2"/>
        <v>8</v>
      </c>
      <c r="I5" s="30" t="str">
        <f ca="1">IFERROR(INDEX(REPORT_DATA_BY_ZONE_MONTH!$A:$AG,$F5,MATCH(I$2,REPORT_DATA_BY_ZONE_MONTH!$A$1:$AG$1,0)), "")</f>
        <v/>
      </c>
      <c r="J5" s="30">
        <f t="shared" ca="1" si="3"/>
        <v>168</v>
      </c>
      <c r="K5" s="30" t="str">
        <f ca="1">IFERROR(INDEX(REPORT_DATA_BY_ZONE_MONTH!$A:$AG,$F5,MATCH(K$2,REPORT_DATA_BY_ZONE_MONTH!$A$1:$AG$1,0)), "")</f>
        <v/>
      </c>
      <c r="L5" s="30">
        <f t="shared" ca="1" si="4"/>
        <v>84</v>
      </c>
      <c r="M5" s="30" t="str">
        <f ca="1">IFERROR(INDEX(REPORT_DATA_BY_ZONE_MONTH!$A:$AG,$F5,MATCH(M$2,REPORT_DATA_BY_ZONE_MONTH!$A$1:$AG$1,0)), "")</f>
        <v/>
      </c>
      <c r="N5" s="30">
        <f t="shared" ca="1" si="5"/>
        <v>140</v>
      </c>
      <c r="O5" s="30" t="str">
        <f ca="1">IFERROR(INDEX(REPORT_DATA_BY_ZONE_MONTH!$A:$AG,$F5,MATCH(O$2,REPORT_DATA_BY_ZONE_MONTH!$A$1:$AG$1,0)), "")</f>
        <v/>
      </c>
      <c r="P5" s="30">
        <f t="shared" ca="1" si="6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2014:6:0:0:NORTH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2"/>
        <v>8</v>
      </c>
      <c r="I6" s="30" t="str">
        <f ca="1">IFERROR(INDEX(REPORT_DATA_BY_ZONE_MONTH!$A:$AG,$F6,MATCH(I$2,REPORT_DATA_BY_ZONE_MONTH!$A$1:$AG$1,0)), "")</f>
        <v/>
      </c>
      <c r="J6" s="30">
        <f t="shared" ca="1" si="3"/>
        <v>168</v>
      </c>
      <c r="K6" s="30" t="str">
        <f ca="1">IFERROR(INDEX(REPORT_DATA_BY_ZONE_MONTH!$A:$AG,$F6,MATCH(K$2,REPORT_DATA_BY_ZONE_MONTH!$A$1:$AG$1,0)), "")</f>
        <v/>
      </c>
      <c r="L6" s="30">
        <f t="shared" ca="1" si="4"/>
        <v>84</v>
      </c>
      <c r="M6" s="30" t="str">
        <f ca="1">IFERROR(INDEX(REPORT_DATA_BY_ZONE_MONTH!$A:$AG,$F6,MATCH(M$2,REPORT_DATA_BY_ZONE_MONTH!$A$1:$AG$1,0)), "")</f>
        <v/>
      </c>
      <c r="N6" s="30">
        <f t="shared" ca="1" si="5"/>
        <v>140</v>
      </c>
      <c r="O6" s="30" t="str">
        <f ca="1">IFERROR(INDEX(REPORT_DATA_BY_ZONE_MONTH!$A:$AG,$F6,MATCH(O$2,REPORT_DATA_BY_ZONE_MONTH!$A$1:$AG$1,0)), "")</f>
        <v/>
      </c>
      <c r="P6" s="30">
        <f t="shared" ca="1" si="6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2014:7:0:0:NORTH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2"/>
        <v>8</v>
      </c>
      <c r="I7" s="30" t="str">
        <f ca="1">IFERROR(INDEX(REPORT_DATA_BY_ZONE_MONTH!$A:$AG,$F7,MATCH(I$2,REPORT_DATA_BY_ZONE_MONTH!$A$1:$AG$1,0)), "")</f>
        <v/>
      </c>
      <c r="J7" s="30">
        <f t="shared" ca="1" si="3"/>
        <v>168</v>
      </c>
      <c r="K7" s="30" t="str">
        <f ca="1">IFERROR(INDEX(REPORT_DATA_BY_ZONE_MONTH!$A:$AG,$F7,MATCH(K$2,REPORT_DATA_BY_ZONE_MONTH!$A$1:$AG$1,0)), "")</f>
        <v/>
      </c>
      <c r="L7" s="30">
        <f t="shared" ca="1" si="4"/>
        <v>84</v>
      </c>
      <c r="M7" s="30" t="str">
        <f ca="1">IFERROR(INDEX(REPORT_DATA_BY_ZONE_MONTH!$A:$AG,$F7,MATCH(M$2,REPORT_DATA_BY_ZONE_MONTH!$A$1:$AG$1,0)), "")</f>
        <v/>
      </c>
      <c r="N7" s="30">
        <f t="shared" ca="1" si="5"/>
        <v>140</v>
      </c>
      <c r="O7" s="30" t="str">
        <f ca="1">IFERROR(INDEX(REPORT_DATA_BY_ZONE_MONTH!$A:$AG,$F7,MATCH(O$2,REPORT_DATA_BY_ZONE_MONTH!$A$1:$AG$1,0)), "")</f>
        <v/>
      </c>
      <c r="P7" s="30">
        <f t="shared" ca="1" si="6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2014:8:0:0:NORTH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2"/>
        <v>8</v>
      </c>
      <c r="I8" s="30" t="str">
        <f ca="1">IFERROR(INDEX(REPORT_DATA_BY_ZONE_MONTH!$A:$AG,$F8,MATCH(I$2,REPORT_DATA_BY_ZONE_MONTH!$A$1:$AG$1,0)), "")</f>
        <v/>
      </c>
      <c r="J8" s="30">
        <f t="shared" ca="1" si="3"/>
        <v>168</v>
      </c>
      <c r="K8" s="30" t="str">
        <f ca="1">IFERROR(INDEX(REPORT_DATA_BY_ZONE_MONTH!$A:$AG,$F8,MATCH(K$2,REPORT_DATA_BY_ZONE_MONTH!$A$1:$AG$1,0)), "")</f>
        <v/>
      </c>
      <c r="L8" s="30">
        <f t="shared" ca="1" si="4"/>
        <v>84</v>
      </c>
      <c r="M8" s="30" t="str">
        <f ca="1">IFERROR(INDEX(REPORT_DATA_BY_ZONE_MONTH!$A:$AG,$F8,MATCH(M$2,REPORT_DATA_BY_ZONE_MONTH!$A$1:$AG$1,0)), "")</f>
        <v/>
      </c>
      <c r="N8" s="30">
        <f t="shared" ca="1" si="5"/>
        <v>140</v>
      </c>
      <c r="O8" s="30" t="str">
        <f ca="1">IFERROR(INDEX(REPORT_DATA_BY_ZONE_MONTH!$A:$AG,$F8,MATCH(O$2,REPORT_DATA_BY_ZONE_MONTH!$A$1:$AG$1,0)), "")</f>
        <v/>
      </c>
      <c r="P8" s="30">
        <f t="shared" ca="1" si="6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2014:9:0:0:NORTH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2"/>
        <v>8</v>
      </c>
      <c r="I9" s="30" t="str">
        <f ca="1">IFERROR(INDEX(REPORT_DATA_BY_ZONE_MONTH!$A:$AG,$F9,MATCH(I$2,REPORT_DATA_BY_ZONE_MONTH!$A$1:$AG$1,0)), "")</f>
        <v/>
      </c>
      <c r="J9" s="30">
        <f t="shared" ca="1" si="3"/>
        <v>168</v>
      </c>
      <c r="K9" s="30" t="str">
        <f ca="1">IFERROR(INDEX(REPORT_DATA_BY_ZONE_MONTH!$A:$AG,$F9,MATCH(K$2,REPORT_DATA_BY_ZONE_MONTH!$A$1:$AG$1,0)), "")</f>
        <v/>
      </c>
      <c r="L9" s="30">
        <f t="shared" ca="1" si="4"/>
        <v>84</v>
      </c>
      <c r="M9" s="30" t="str">
        <f ca="1">IFERROR(INDEX(REPORT_DATA_BY_ZONE_MONTH!$A:$AG,$F9,MATCH(M$2,REPORT_DATA_BY_ZONE_MONTH!$A$1:$AG$1,0)), "")</f>
        <v/>
      </c>
      <c r="N9" s="30">
        <f t="shared" ca="1" si="5"/>
        <v>140</v>
      </c>
      <c r="O9" s="30" t="str">
        <f ca="1">IFERROR(INDEX(REPORT_DATA_BY_ZONE_MONTH!$A:$AG,$F9,MATCH(O$2,REPORT_DATA_BY_ZONE_MONTH!$A$1:$AG$1,0)), "")</f>
        <v/>
      </c>
      <c r="P9" s="30">
        <f t="shared" ca="1" si="6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2014:10:0:0:NORTH</v>
      </c>
      <c r="F10" s="37" t="e">
        <f ca="1">MATCH($E10,REPORT_DATA_BY_ZONE_MONTH!$A:$A, 0)</f>
        <v>#N/A</v>
      </c>
      <c r="G10" s="30" t="str">
        <f ca="1">IFERROR(INDEX(REPORT_DATA_BY_ZONE_MONTH!$A:$AG,$F10,MATCH(G$2,REPORT_DATA_BY_ZONE_MONTH!$A$1:$AG$1,0)), "")</f>
        <v/>
      </c>
      <c r="H10" s="30">
        <f t="shared" si="2"/>
        <v>8</v>
      </c>
      <c r="I10" s="30" t="str">
        <f ca="1">IFERROR(INDEX(REPORT_DATA_BY_ZONE_MONTH!$A:$AG,$F10,MATCH(I$2,REPORT_DATA_BY_ZONE_MONTH!$A$1:$AG$1,0)), "")</f>
        <v/>
      </c>
      <c r="J10" s="30">
        <f t="shared" ca="1" si="3"/>
        <v>168</v>
      </c>
      <c r="K10" s="30" t="str">
        <f ca="1">IFERROR(INDEX(REPORT_DATA_BY_ZONE_MONTH!$A:$AG,$F10,MATCH(K$2,REPORT_DATA_BY_ZONE_MONTH!$A$1:$AG$1,0)), "")</f>
        <v/>
      </c>
      <c r="L10" s="30">
        <f t="shared" ca="1" si="4"/>
        <v>84</v>
      </c>
      <c r="M10" s="30" t="str">
        <f ca="1">IFERROR(INDEX(REPORT_DATA_BY_ZONE_MONTH!$A:$AG,$F10,MATCH(M$2,REPORT_DATA_BY_ZONE_MONTH!$A$1:$AG$1,0)), "")</f>
        <v/>
      </c>
      <c r="N10" s="30">
        <f t="shared" ca="1" si="5"/>
        <v>140</v>
      </c>
      <c r="O10" s="30" t="str">
        <f ca="1">IFERROR(INDEX(REPORT_DATA_BY_ZONE_MONTH!$A:$AG,$F10,MATCH(O$2,REPORT_DATA_BY_ZONE_MONTH!$A$1:$AG$1,0)), "")</f>
        <v/>
      </c>
      <c r="P10" s="30">
        <f t="shared" ca="1" si="6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2014:11:0:0:NORTH</v>
      </c>
      <c r="F11" s="37" t="e">
        <f ca="1">MATCH($E11,REPORT_DATA_BY_ZONE_MONTH!$A:$A, 0)</f>
        <v>#N/A</v>
      </c>
      <c r="G11" s="30" t="str">
        <f ca="1">IFERROR(INDEX(REPORT_DATA_BY_ZONE_MONTH!$A:$AG,$F11,MATCH(G$2,REPORT_DATA_BY_ZONE_MONTH!$A$1:$AG$1,0)), "")</f>
        <v/>
      </c>
      <c r="H11" s="30">
        <f t="shared" si="2"/>
        <v>8</v>
      </c>
      <c r="I11" s="30" t="str">
        <f ca="1">IFERROR(INDEX(REPORT_DATA_BY_ZONE_MONTH!$A:$AG,$F11,MATCH(I$2,REPORT_DATA_BY_ZONE_MONTH!$A$1:$AG$1,0)), "")</f>
        <v/>
      </c>
      <c r="J11" s="30">
        <f t="shared" ca="1" si="3"/>
        <v>168</v>
      </c>
      <c r="K11" s="30" t="str">
        <f ca="1">IFERROR(INDEX(REPORT_DATA_BY_ZONE_MONTH!$A:$AG,$F11,MATCH(K$2,REPORT_DATA_BY_ZONE_MONTH!$A$1:$AG$1,0)), "")</f>
        <v/>
      </c>
      <c r="L11" s="30">
        <f t="shared" ca="1" si="4"/>
        <v>84</v>
      </c>
      <c r="M11" s="30" t="str">
        <f ca="1">IFERROR(INDEX(REPORT_DATA_BY_ZONE_MONTH!$A:$AG,$F11,MATCH(M$2,REPORT_DATA_BY_ZONE_MONTH!$A$1:$AG$1,0)), "")</f>
        <v/>
      </c>
      <c r="N11" s="30">
        <f t="shared" ca="1" si="5"/>
        <v>140</v>
      </c>
      <c r="O11" s="30" t="str">
        <f ca="1">IFERROR(INDEX(REPORT_DATA_BY_ZONE_MONTH!$A:$AG,$F11,MATCH(O$2,REPORT_DATA_BY_ZONE_MONTH!$A$1:$AG$1,0)), "")</f>
        <v/>
      </c>
      <c r="P11" s="30">
        <f t="shared" ca="1" si="6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2014:12:0:0:NORTH</v>
      </c>
      <c r="F12" s="37" t="e">
        <f ca="1">MATCH($E12,REPORT_DATA_BY_ZONE_MONTH!$A:$A, 0)</f>
        <v>#N/A</v>
      </c>
      <c r="G12" s="30" t="str">
        <f ca="1">IFERROR(INDEX(REPORT_DATA_BY_ZONE_MONTH!$A:$AG,$F12,MATCH(G$2,REPORT_DATA_BY_ZONE_MONTH!$A$1:$AG$1,0)), "")</f>
        <v/>
      </c>
      <c r="H12" s="30">
        <f t="shared" si="2"/>
        <v>8</v>
      </c>
      <c r="I12" s="30" t="str">
        <f ca="1">IFERROR(INDEX(REPORT_DATA_BY_ZONE_MONTH!$A:$AG,$F12,MATCH(I$2,REPORT_DATA_BY_ZONE_MONTH!$A$1:$AG$1,0)), "")</f>
        <v/>
      </c>
      <c r="J12" s="30">
        <f t="shared" ca="1" si="3"/>
        <v>168</v>
      </c>
      <c r="K12" s="30" t="str">
        <f ca="1">IFERROR(INDEX(REPORT_DATA_BY_ZONE_MONTH!$A:$AG,$F12,MATCH(K$2,REPORT_DATA_BY_ZONE_MONTH!$A$1:$AG$1,0)), "")</f>
        <v/>
      </c>
      <c r="L12" s="30">
        <f t="shared" ca="1" si="4"/>
        <v>84</v>
      </c>
      <c r="M12" s="30" t="str">
        <f ca="1">IFERROR(INDEX(REPORT_DATA_BY_ZONE_MONTH!$A:$AG,$F12,MATCH(M$2,REPORT_DATA_BY_ZONE_MONTH!$A$1:$AG$1,0)), "")</f>
        <v/>
      </c>
      <c r="N12" s="30">
        <f t="shared" ca="1" si="5"/>
        <v>140</v>
      </c>
      <c r="O12" s="30" t="str">
        <f ca="1">IFERROR(INDEX(REPORT_DATA_BY_ZONE_MONTH!$A:$AG,$F12,MATCH(O$2,REPORT_DATA_BY_ZONE_MONTH!$A$1:$AG$1,0)), "")</f>
        <v/>
      </c>
      <c r="P12" s="30">
        <f t="shared" ca="1" si="6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2015:1:0:0:NORTH</v>
      </c>
      <c r="F13" s="37" t="e">
        <f ca="1">MATCH($E13,REPORT_DATA_BY_ZONE_MONTH!$A:$A, 0)</f>
        <v>#N/A</v>
      </c>
      <c r="G13" s="30" t="str">
        <f ca="1">IFERROR(INDEX(REPORT_DATA_BY_ZONE_MONTH!$A:$AG,$F13,MATCH(G$2,REPORT_DATA_BY_ZONE_MONTH!$A$1:$AG$1,0)), "")</f>
        <v/>
      </c>
      <c r="H13" s="30">
        <f t="shared" si="2"/>
        <v>8</v>
      </c>
      <c r="I13" s="30" t="str">
        <f ca="1">IFERROR(INDEX(REPORT_DATA_BY_ZONE_MONTH!$A:$AG,$F13,MATCH(I$2,REPORT_DATA_BY_ZONE_MONTH!$A$1:$AG$1,0)), "")</f>
        <v/>
      </c>
      <c r="J13" s="30">
        <f t="shared" ca="1" si="3"/>
        <v>168</v>
      </c>
      <c r="K13" s="30" t="str">
        <f ca="1">IFERROR(INDEX(REPORT_DATA_BY_ZONE_MONTH!$A:$AG,$F13,MATCH(K$2,REPORT_DATA_BY_ZONE_MONTH!$A$1:$AG$1,0)), "")</f>
        <v/>
      </c>
      <c r="L13" s="30">
        <f t="shared" ca="1" si="4"/>
        <v>84</v>
      </c>
      <c r="M13" s="30" t="str">
        <f ca="1">IFERROR(INDEX(REPORT_DATA_BY_ZONE_MONTH!$A:$AG,$F13,MATCH(M$2,REPORT_DATA_BY_ZONE_MONTH!$A$1:$AG$1,0)), "")</f>
        <v/>
      </c>
      <c r="N13" s="30">
        <f t="shared" ca="1" si="5"/>
        <v>140</v>
      </c>
      <c r="O13" s="30" t="str">
        <f ca="1">IFERROR(INDEX(REPORT_DATA_BY_ZONE_MONTH!$A:$AG,$F13,MATCH(O$2,REPORT_DATA_BY_ZONE_MONTH!$A$1:$AG$1,0)), "")</f>
        <v/>
      </c>
      <c r="P13" s="30">
        <f t="shared" ca="1" si="6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2015:2:0:0:NORTH</v>
      </c>
      <c r="F14" s="37" t="e">
        <f ca="1">MATCH($E14,REPORT_DATA_BY_ZONE_MONTH!$A:$A, 0)</f>
        <v>#N/A</v>
      </c>
      <c r="G14" s="30" t="str">
        <f ca="1">IFERROR(INDEX(REPORT_DATA_BY_ZONE_MONTH!$A:$AG,$F14,MATCH(G$2,REPORT_DATA_BY_ZONE_MONTH!$A$1:$AG$1,0)), "")</f>
        <v/>
      </c>
      <c r="H14" s="30">
        <f t="shared" si="2"/>
        <v>8</v>
      </c>
      <c r="I14" s="30" t="str">
        <f ca="1">IFERROR(INDEX(REPORT_DATA_BY_ZONE_MONTH!$A:$AG,$F14,MATCH(I$2,REPORT_DATA_BY_ZONE_MONTH!$A$1:$AG$1,0)), "")</f>
        <v/>
      </c>
      <c r="J14" s="30">
        <f t="shared" ca="1" si="3"/>
        <v>168</v>
      </c>
      <c r="K14" s="30" t="str">
        <f ca="1">IFERROR(INDEX(REPORT_DATA_BY_ZONE_MONTH!$A:$AG,$F14,MATCH(K$2,REPORT_DATA_BY_ZONE_MONTH!$A$1:$AG$1,0)), "")</f>
        <v/>
      </c>
      <c r="L14" s="30">
        <f t="shared" ca="1" si="4"/>
        <v>84</v>
      </c>
      <c r="M14" s="30" t="str">
        <f ca="1">IFERROR(INDEX(REPORT_DATA_BY_ZONE_MONTH!$A:$AG,$F14,MATCH(M$2,REPORT_DATA_BY_ZONE_MONTH!$A$1:$AG$1,0)), "")</f>
        <v/>
      </c>
      <c r="N14" s="30">
        <f t="shared" ca="1" si="5"/>
        <v>140</v>
      </c>
      <c r="O14" s="30" t="str">
        <f ca="1">IFERROR(INDEX(REPORT_DATA_BY_ZONE_MONTH!$A:$AG,$F14,MATCH(O$2,REPORT_DATA_BY_ZONE_MONTH!$A$1:$AG$1,0)), "")</f>
        <v/>
      </c>
      <c r="P14" s="30">
        <f t="shared" ca="1" si="6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2015:3:0:0:NORTH</v>
      </c>
      <c r="F15" s="37" t="e">
        <f ca="1">MATCH($E15,REPORT_DATA_BY_ZONE_MONTH!$A:$A, 0)</f>
        <v>#N/A</v>
      </c>
      <c r="G15" s="30" t="str">
        <f ca="1">IFERROR(INDEX(REPORT_DATA_BY_ZONE_MONTH!$A:$AG,$F15,MATCH(G$2,REPORT_DATA_BY_ZONE_MONTH!$A$1:$AG$1,0)), "")</f>
        <v/>
      </c>
      <c r="H15" s="30">
        <f t="shared" si="2"/>
        <v>8</v>
      </c>
      <c r="I15" s="30" t="str">
        <f ca="1">IFERROR(INDEX(REPORT_DATA_BY_ZONE_MONTH!$A:$AG,$F15,MATCH(I$2,REPORT_DATA_BY_ZONE_MONTH!$A$1:$AG$1,0)), "")</f>
        <v/>
      </c>
      <c r="J15" s="30">
        <f t="shared" ca="1" si="3"/>
        <v>168</v>
      </c>
      <c r="K15" s="30" t="str">
        <f ca="1">IFERROR(INDEX(REPORT_DATA_BY_ZONE_MONTH!$A:$AG,$F15,MATCH(K$2,REPORT_DATA_BY_ZONE_MONTH!$A$1:$AG$1,0)), "")</f>
        <v/>
      </c>
      <c r="L15" s="30">
        <f t="shared" ca="1" si="4"/>
        <v>84</v>
      </c>
      <c r="M15" s="30" t="str">
        <f ca="1">IFERROR(INDEX(REPORT_DATA_BY_ZONE_MONTH!$A:$AG,$F15,MATCH(M$2,REPORT_DATA_BY_ZONE_MONTH!$A$1:$AG$1,0)), "")</f>
        <v/>
      </c>
      <c r="N15" s="30">
        <f t="shared" ca="1" si="5"/>
        <v>140</v>
      </c>
      <c r="O15" s="30" t="str">
        <f ca="1">IFERROR(INDEX(REPORT_DATA_BY_ZONE_MONTH!$A:$AG,$F15,MATCH(O$2,REPORT_DATA_BY_ZONE_MONTH!$A$1:$AG$1,0)), "")</f>
        <v/>
      </c>
      <c r="P15" s="30">
        <f t="shared" ca="1" si="6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2015:4:0:0:NORTH</v>
      </c>
      <c r="F16" s="37" t="e">
        <f ca="1">MATCH($E16,REPORT_DATA_BY_ZONE_MONTH!$A:$A, 0)</f>
        <v>#N/A</v>
      </c>
      <c r="G16" s="30" t="str">
        <f ca="1">IFERROR(INDEX(REPORT_DATA_BY_ZONE_MONTH!$A:$AG,$F16,MATCH(G$2,REPORT_DATA_BY_ZONE_MONTH!$A$1:$AG$1,0)), "")</f>
        <v/>
      </c>
      <c r="H16" s="30">
        <f t="shared" si="2"/>
        <v>8</v>
      </c>
      <c r="I16" s="30" t="str">
        <f ca="1">IFERROR(INDEX(REPORT_DATA_BY_ZONE_MONTH!$A:$AG,$F16,MATCH(I$2,REPORT_DATA_BY_ZONE_MONTH!$A$1:$AG$1,0)), "")</f>
        <v/>
      </c>
      <c r="J16" s="30">
        <f t="shared" ca="1" si="3"/>
        <v>168</v>
      </c>
      <c r="K16" s="30" t="str">
        <f ca="1">IFERROR(INDEX(REPORT_DATA_BY_ZONE_MONTH!$A:$AG,$F16,MATCH(K$2,REPORT_DATA_BY_ZONE_MONTH!$A$1:$AG$1,0)), "")</f>
        <v/>
      </c>
      <c r="L16" s="30">
        <f t="shared" ca="1" si="4"/>
        <v>84</v>
      </c>
      <c r="M16" s="30" t="str">
        <f ca="1">IFERROR(INDEX(REPORT_DATA_BY_ZONE_MONTH!$A:$AG,$F16,MATCH(M$2,REPORT_DATA_BY_ZONE_MONTH!$A$1:$AG$1,0)), "")</f>
        <v/>
      </c>
      <c r="N16" s="30">
        <f t="shared" ca="1" si="5"/>
        <v>140</v>
      </c>
      <c r="O16" s="30" t="str">
        <f ca="1">IFERROR(INDEX(REPORT_DATA_BY_ZONE_MONTH!$A:$AG,$F16,MATCH(O$2,REPORT_DATA_BY_ZONE_MONTH!$A$1:$AG$1,0)), "")</f>
        <v/>
      </c>
      <c r="P16" s="30">
        <f t="shared" ca="1" si="6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2015:5:0:0:NORTH</v>
      </c>
      <c r="F17" s="37" t="e">
        <f ca="1">MATCH($E17,REPORT_DATA_BY_ZONE_MONTH!$A:$A, 0)</f>
        <v>#N/A</v>
      </c>
      <c r="G17" s="30" t="str">
        <f ca="1">IFERROR(INDEX(REPORT_DATA_BY_ZONE_MONTH!$A:$AG,$F17,MATCH(G$2,REPORT_DATA_BY_ZONE_MONTH!$A$1:$AG$1,0)), "")</f>
        <v/>
      </c>
      <c r="H17" s="30">
        <f t="shared" si="2"/>
        <v>8</v>
      </c>
      <c r="I17" s="30" t="str">
        <f ca="1">IFERROR(INDEX(REPORT_DATA_BY_ZONE_MONTH!$A:$AG,$F17,MATCH(I$2,REPORT_DATA_BY_ZONE_MONTH!$A$1:$AG$1,0)), "")</f>
        <v/>
      </c>
      <c r="J17" s="30">
        <f t="shared" ca="1" si="3"/>
        <v>168</v>
      </c>
      <c r="K17" s="30" t="str">
        <f ca="1">IFERROR(INDEX(REPORT_DATA_BY_ZONE_MONTH!$A:$AG,$F17,MATCH(K$2,REPORT_DATA_BY_ZONE_MONTH!$A$1:$AG$1,0)), "")</f>
        <v/>
      </c>
      <c r="L17" s="30">
        <f t="shared" ca="1" si="4"/>
        <v>84</v>
      </c>
      <c r="M17" s="30" t="str">
        <f ca="1">IFERROR(INDEX(REPORT_DATA_BY_ZONE_MONTH!$A:$AG,$F17,MATCH(M$2,REPORT_DATA_BY_ZONE_MONTH!$A$1:$AG$1,0)), "")</f>
        <v/>
      </c>
      <c r="N17" s="30">
        <f t="shared" ca="1" si="5"/>
        <v>140</v>
      </c>
      <c r="O17" s="30" t="str">
        <f ca="1">IFERROR(INDEX(REPORT_DATA_BY_ZONE_MONTH!$A:$AG,$F17,MATCH(O$2,REPORT_DATA_BY_ZONE_MONTH!$A$1:$AG$1,0)), "")</f>
        <v/>
      </c>
      <c r="P17" s="30">
        <f t="shared" ca="1" si="6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2015:6:0:0:NORTH</v>
      </c>
      <c r="F18" s="37" t="e">
        <f ca="1">MATCH($E18,REPORT_DATA_BY_ZONE_MONTH!$A:$A, 0)</f>
        <v>#N/A</v>
      </c>
      <c r="G18" s="30" t="str">
        <f ca="1">IFERROR(INDEX(REPORT_DATA_BY_ZONE_MONTH!$A:$AG,$F18,MATCH(G$2,REPORT_DATA_BY_ZONE_MONTH!$A$1:$AG$1,0)), "")</f>
        <v/>
      </c>
      <c r="H18" s="30">
        <f t="shared" si="2"/>
        <v>8</v>
      </c>
      <c r="I18" s="30" t="str">
        <f ca="1">IFERROR(INDEX(REPORT_DATA_BY_ZONE_MONTH!$A:$AG,$F18,MATCH(I$2,REPORT_DATA_BY_ZONE_MONTH!$A$1:$AG$1,0)), "")</f>
        <v/>
      </c>
      <c r="J18" s="30">
        <f t="shared" ca="1" si="3"/>
        <v>168</v>
      </c>
      <c r="K18" s="30" t="str">
        <f ca="1">IFERROR(INDEX(REPORT_DATA_BY_ZONE_MONTH!$A:$AG,$F18,MATCH(K$2,REPORT_DATA_BY_ZONE_MONTH!$A$1:$AG$1,0)), "")</f>
        <v/>
      </c>
      <c r="L18" s="30">
        <f t="shared" ca="1" si="4"/>
        <v>84</v>
      </c>
      <c r="M18" s="30" t="str">
        <f ca="1">IFERROR(INDEX(REPORT_DATA_BY_ZONE_MONTH!$A:$AG,$F18,MATCH(M$2,REPORT_DATA_BY_ZONE_MONTH!$A$1:$AG$1,0)), "")</f>
        <v/>
      </c>
      <c r="N18" s="30">
        <f t="shared" ca="1" si="5"/>
        <v>140</v>
      </c>
      <c r="O18" s="30" t="str">
        <f ca="1">IFERROR(INDEX(REPORT_DATA_BY_ZONE_MONTH!$A:$AG,$F18,MATCH(O$2,REPORT_DATA_BY_ZONE_MONTH!$A$1:$AG$1,0)), "")</f>
        <v/>
      </c>
      <c r="P18" s="30">
        <f t="shared" ca="1" si="6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2015:7:0:0:NORTH</v>
      </c>
      <c r="F19" s="37" t="e">
        <f ca="1">MATCH($E19,REPORT_DATA_BY_ZONE_MONTH!$A:$A, 0)</f>
        <v>#N/A</v>
      </c>
      <c r="G19" s="30" t="str">
        <f ca="1">IFERROR(INDEX(REPORT_DATA_BY_ZONE_MONTH!$A:$AG,$F19,MATCH(G$2,REPORT_DATA_BY_ZONE_MONTH!$A$1:$AG$1,0)), "")</f>
        <v/>
      </c>
      <c r="H19" s="30">
        <f t="shared" si="2"/>
        <v>8</v>
      </c>
      <c r="I19" s="30" t="str">
        <f ca="1">IFERROR(INDEX(REPORT_DATA_BY_ZONE_MONTH!$A:$AG,$F19,MATCH(I$2,REPORT_DATA_BY_ZONE_MONTH!$A$1:$AG$1,0)), "")</f>
        <v/>
      </c>
      <c r="J19" s="30">
        <f t="shared" ca="1" si="3"/>
        <v>168</v>
      </c>
      <c r="K19" s="30" t="str">
        <f ca="1">IFERROR(INDEX(REPORT_DATA_BY_ZONE_MONTH!$A:$AG,$F19,MATCH(K$2,REPORT_DATA_BY_ZONE_MONTH!$A$1:$AG$1,0)), "")</f>
        <v/>
      </c>
      <c r="L19" s="30">
        <f t="shared" ca="1" si="4"/>
        <v>84</v>
      </c>
      <c r="M19" s="30" t="str">
        <f ca="1">IFERROR(INDEX(REPORT_DATA_BY_ZONE_MONTH!$A:$AG,$F19,MATCH(M$2,REPORT_DATA_BY_ZONE_MONTH!$A$1:$AG$1,0)), "")</f>
        <v/>
      </c>
      <c r="N19" s="30">
        <f t="shared" ca="1" si="5"/>
        <v>140</v>
      </c>
      <c r="O19" s="30" t="str">
        <f ca="1">IFERROR(INDEX(REPORT_DATA_BY_ZONE_MONTH!$A:$AG,$F19,MATCH(O$2,REPORT_DATA_BY_ZONE_MONTH!$A$1:$AG$1,0)), "")</f>
        <v/>
      </c>
      <c r="P19" s="30">
        <f t="shared" ca="1" si="6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2015:8:0:0:NORTH</v>
      </c>
      <c r="F20" s="37" t="e">
        <f ca="1">MATCH($E20,REPORT_DATA_BY_ZONE_MONTH!$A:$A, 0)</f>
        <v>#N/A</v>
      </c>
      <c r="G20" s="30" t="str">
        <f ca="1">IFERROR(INDEX(REPORT_DATA_BY_ZONE_MONTH!$A:$AG,$F20,MATCH(G$2,REPORT_DATA_BY_ZONE_MONTH!$A$1:$AG$1,0)), "")</f>
        <v/>
      </c>
      <c r="H20" s="30">
        <f t="shared" si="2"/>
        <v>8</v>
      </c>
      <c r="I20" s="30" t="str">
        <f ca="1">IFERROR(INDEX(REPORT_DATA_BY_ZONE_MONTH!$A:$AG,$F20,MATCH(I$2,REPORT_DATA_BY_ZONE_MONTH!$A$1:$AG$1,0)), "")</f>
        <v/>
      </c>
      <c r="J20" s="30">
        <f t="shared" ca="1" si="3"/>
        <v>168</v>
      </c>
      <c r="K20" s="30" t="str">
        <f ca="1">IFERROR(INDEX(REPORT_DATA_BY_ZONE_MONTH!$A:$AG,$F20,MATCH(K$2,REPORT_DATA_BY_ZONE_MONTH!$A$1:$AG$1,0)), "")</f>
        <v/>
      </c>
      <c r="L20" s="30">
        <f t="shared" ca="1" si="4"/>
        <v>84</v>
      </c>
      <c r="M20" s="30" t="str">
        <f ca="1">IFERROR(INDEX(REPORT_DATA_BY_ZONE_MONTH!$A:$AG,$F20,MATCH(M$2,REPORT_DATA_BY_ZONE_MONTH!$A$1:$AG$1,0)), "")</f>
        <v/>
      </c>
      <c r="N20" s="30">
        <f t="shared" ca="1" si="5"/>
        <v>140</v>
      </c>
      <c r="O20" s="30" t="str">
        <f ca="1">IFERROR(INDEX(REPORT_DATA_BY_ZONE_MONTH!$A:$AG,$F20,MATCH(O$2,REPORT_DATA_BY_ZONE_MONTH!$A$1:$AG$1,0)), "")</f>
        <v/>
      </c>
      <c r="P20" s="30">
        <f t="shared" ca="1" si="6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2015:9:0:0:NORTH</v>
      </c>
      <c r="F21" s="37" t="e">
        <f ca="1">MATCH($E21,REPORT_DATA_BY_ZONE_MONTH!$A:$A, 0)</f>
        <v>#N/A</v>
      </c>
      <c r="G21" s="30" t="str">
        <f ca="1">IFERROR(INDEX(REPORT_DATA_BY_ZONE_MONTH!$A:$AG,$F21,MATCH(G$2,REPORT_DATA_BY_ZONE_MONTH!$A$1:$AG$1,0)), "")</f>
        <v/>
      </c>
      <c r="H21" s="30">
        <f t="shared" si="2"/>
        <v>8</v>
      </c>
      <c r="I21" s="30" t="str">
        <f ca="1">IFERROR(INDEX(REPORT_DATA_BY_ZONE_MONTH!$A:$AG,$F21,MATCH(I$2,REPORT_DATA_BY_ZONE_MONTH!$A$1:$AG$1,0)), "")</f>
        <v/>
      </c>
      <c r="J21" s="30">
        <f t="shared" ca="1" si="3"/>
        <v>168</v>
      </c>
      <c r="K21" s="30" t="str">
        <f ca="1">IFERROR(INDEX(REPORT_DATA_BY_ZONE_MONTH!$A:$AG,$F21,MATCH(K$2,REPORT_DATA_BY_ZONE_MONTH!$A$1:$AG$1,0)), "")</f>
        <v/>
      </c>
      <c r="L21" s="30">
        <f t="shared" ca="1" si="4"/>
        <v>84</v>
      </c>
      <c r="M21" s="30" t="str">
        <f ca="1">IFERROR(INDEX(REPORT_DATA_BY_ZONE_MONTH!$A:$AG,$F21,MATCH(M$2,REPORT_DATA_BY_ZONE_MONTH!$A$1:$AG$1,0)), "")</f>
        <v/>
      </c>
      <c r="N21" s="30">
        <f t="shared" ca="1" si="5"/>
        <v>140</v>
      </c>
      <c r="O21" s="30" t="str">
        <f ca="1">IFERROR(INDEX(REPORT_DATA_BY_ZONE_MONTH!$A:$AG,$F21,MATCH(O$2,REPORT_DATA_BY_ZONE_MONTH!$A$1:$AG$1,0)), "")</f>
        <v/>
      </c>
      <c r="P21" s="30">
        <f t="shared" ca="1" si="6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2015:10:0:0:NORTH</v>
      </c>
      <c r="F22" s="37" t="e">
        <f ca="1">MATCH($E22,REPORT_DATA_BY_ZONE_MONTH!$A:$A, 0)</f>
        <v>#N/A</v>
      </c>
      <c r="G22" s="30" t="str">
        <f ca="1">IFERROR(INDEX(REPORT_DATA_BY_ZONE_MONTH!$A:$AG,$F22,MATCH(G$2,REPORT_DATA_BY_ZONE_MONTH!$A$1:$AG$1,0)), "")</f>
        <v/>
      </c>
      <c r="H22" s="30">
        <f t="shared" si="2"/>
        <v>8</v>
      </c>
      <c r="I22" s="30" t="str">
        <f ca="1">IFERROR(INDEX(REPORT_DATA_BY_ZONE_MONTH!$A:$AG,$F22,MATCH(I$2,REPORT_DATA_BY_ZONE_MONTH!$A$1:$AG$1,0)), "")</f>
        <v/>
      </c>
      <c r="J22" s="30">
        <f t="shared" ca="1" si="3"/>
        <v>168</v>
      </c>
      <c r="K22" s="30" t="str">
        <f ca="1">IFERROR(INDEX(REPORT_DATA_BY_ZONE_MONTH!$A:$AG,$F22,MATCH(K$2,REPORT_DATA_BY_ZONE_MONTH!$A$1:$AG$1,0)), "")</f>
        <v/>
      </c>
      <c r="L22" s="30">
        <f t="shared" ca="1" si="4"/>
        <v>84</v>
      </c>
      <c r="M22" s="30" t="str">
        <f ca="1">IFERROR(INDEX(REPORT_DATA_BY_ZONE_MONTH!$A:$AG,$F22,MATCH(M$2,REPORT_DATA_BY_ZONE_MONTH!$A$1:$AG$1,0)), "")</f>
        <v/>
      </c>
      <c r="N22" s="30">
        <f t="shared" ca="1" si="5"/>
        <v>140</v>
      </c>
      <c r="O22" s="30" t="str">
        <f ca="1">IFERROR(INDEX(REPORT_DATA_BY_ZONE_MONTH!$A:$AG,$F22,MATCH(O$2,REPORT_DATA_BY_ZONE_MONTH!$A$1:$AG$1,0)), "")</f>
        <v/>
      </c>
      <c r="P22" s="30">
        <f t="shared" ca="1" si="6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2015:11:0:0:NORTH</v>
      </c>
      <c r="F23" s="37" t="e">
        <f ca="1">MATCH($E23,REPORT_DATA_BY_ZONE_MONTH!$A:$A, 0)</f>
        <v>#N/A</v>
      </c>
      <c r="G23" s="30" t="str">
        <f ca="1">IFERROR(INDEX(REPORT_DATA_BY_ZONE_MONTH!$A:$AG,$F23,MATCH(G$2,REPORT_DATA_BY_ZONE_MONTH!$A$1:$AG$1,0)), "")</f>
        <v/>
      </c>
      <c r="H23" s="30">
        <f t="shared" si="2"/>
        <v>8</v>
      </c>
      <c r="I23" s="30" t="str">
        <f ca="1">IFERROR(INDEX(REPORT_DATA_BY_ZONE_MONTH!$A:$AG,$F23,MATCH(I$2,REPORT_DATA_BY_ZONE_MONTH!$A$1:$AG$1,0)), "")</f>
        <v/>
      </c>
      <c r="J23" s="30">
        <f t="shared" ca="1" si="3"/>
        <v>168</v>
      </c>
      <c r="K23" s="30" t="str">
        <f ca="1">IFERROR(INDEX(REPORT_DATA_BY_ZONE_MONTH!$A:$AG,$F23,MATCH(K$2,REPORT_DATA_BY_ZONE_MONTH!$A$1:$AG$1,0)), "")</f>
        <v/>
      </c>
      <c r="L23" s="30">
        <f t="shared" ca="1" si="4"/>
        <v>84</v>
      </c>
      <c r="M23" s="30" t="str">
        <f ca="1">IFERROR(INDEX(REPORT_DATA_BY_ZONE_MONTH!$A:$AG,$F23,MATCH(M$2,REPORT_DATA_BY_ZONE_MONTH!$A$1:$AG$1,0)), "")</f>
        <v/>
      </c>
      <c r="N23" s="30">
        <f t="shared" ca="1" si="5"/>
        <v>140</v>
      </c>
      <c r="O23" s="30" t="str">
        <f ca="1">IFERROR(INDEX(REPORT_DATA_BY_ZONE_MONTH!$A:$AG,$F23,MATCH(O$2,REPORT_DATA_BY_ZONE_MONTH!$A$1:$AG$1,0)), "")</f>
        <v/>
      </c>
      <c r="P23" s="30">
        <f t="shared" ca="1" si="6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2015:12:0:0:NORTH</v>
      </c>
      <c r="F24" s="37">
        <f ca="1">MATCH($E24,REPORT_DATA_BY_ZONE_MONTH!$A:$A, 0)</f>
        <v>116</v>
      </c>
      <c r="G24" s="30">
        <f ca="1">IFERROR(INDEX(REPORT_DATA_BY_ZONE_MONTH!$A:$AG,$F24,MATCH(G$2,REPORT_DATA_BY_ZONE_MONTH!$A$1:$AG$1,0)), "")</f>
        <v>2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168</v>
      </c>
      <c r="K24" s="30">
        <f ca="1">IFERROR(INDEX(REPORT_DATA_BY_ZONE_MONTH!$A:$AG,$F24,MATCH(K$2,REPORT_DATA_BY_ZONE_MONTH!$A$1:$AG$1,0)), "")</f>
        <v>0</v>
      </c>
      <c r="L24" s="30">
        <f t="shared" ca="1" si="4"/>
        <v>84</v>
      </c>
      <c r="M24" s="30">
        <f ca="1">IFERROR(INDEX(REPORT_DATA_BY_ZONE_MONTH!$A:$AG,$F24,MATCH(M$2,REPORT_DATA_BY_ZONE_MONTH!$A$1:$AG$1,0)), "")</f>
        <v>0</v>
      </c>
      <c r="N24" s="30">
        <f t="shared" ca="1" si="5"/>
        <v>140</v>
      </c>
      <c r="O24" s="30">
        <f ca="1">IFERROR(INDEX(REPORT_DATA_BY_ZONE_MONTH!$A:$AG,$F24,MATCH(O$2,REPORT_DATA_BY_ZONE_MONTH!$A$1:$AG$1,0)), "")</f>
        <v>0</v>
      </c>
      <c r="P24" s="30">
        <f t="shared" ca="1" si="6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2016:1:0:0:NORTH</v>
      </c>
      <c r="F25" s="37">
        <f ca="1">MATCH($E25,REPORT_DATA_BY_ZONE_MONTH!$A:$A, 0)</f>
        <v>216</v>
      </c>
      <c r="G25" s="30">
        <f ca="1">IFERROR(INDEX(REPORT_DATA_BY_ZONE_MONTH!$A:$AG,$F25,MATCH(G$2,REPORT_DATA_BY_ZONE_MONTH!$A$1:$AG$1,0)), "")</f>
        <v>2</v>
      </c>
      <c r="H25" s="30">
        <f t="shared" si="2"/>
        <v>8</v>
      </c>
      <c r="I25" s="30">
        <f ca="1">IFERROR(INDEX(REPORT_DATA_BY_ZONE_MONTH!$A:$AG,$F25,MATCH(I$2,REPORT_DATA_BY_ZONE_MONTH!$A$1:$AG$1,0)), "")</f>
        <v>88</v>
      </c>
      <c r="J25" s="30">
        <f t="shared" ca="1" si="3"/>
        <v>168</v>
      </c>
      <c r="K25" s="30">
        <f ca="1">IFERROR(INDEX(REPORT_DATA_BY_ZONE_MONTH!$A:$AG,$F25,MATCH(K$2,REPORT_DATA_BY_ZONE_MONTH!$A$1:$AG$1,0)), "")</f>
        <v>14</v>
      </c>
      <c r="L25" s="30">
        <f t="shared" ca="1" si="4"/>
        <v>84</v>
      </c>
      <c r="M25" s="30">
        <f ca="1">IFERROR(INDEX(REPORT_DATA_BY_ZONE_MONTH!$A:$AG,$F25,MATCH(M$2,REPORT_DATA_BY_ZONE_MONTH!$A$1:$AG$1,0)), "")</f>
        <v>79</v>
      </c>
      <c r="N25" s="30">
        <f t="shared" ca="1" si="5"/>
        <v>140</v>
      </c>
      <c r="O25" s="30">
        <f ca="1">IFERROR(INDEX(REPORT_DATA_BY_ZONE_MONTH!$A:$AG,$F25,MATCH(O$2,REPORT_DATA_BY_ZONE_MONTH!$A$1:$AG$1,0)), "")</f>
        <v>0</v>
      </c>
      <c r="P25" s="30">
        <f t="shared" ca="1" si="6"/>
        <v>28</v>
      </c>
      <c r="Q25" s="37">
        <f ca="1">MATCH($E25,BAPTISM_SOURCE_ZONE_MONTH!$A:$A, 0)</f>
        <v>5</v>
      </c>
      <c r="R25" s="11">
        <f ca="1">IFERROR(INDEX(BAPTISM_SOURCE_ZONE_MONTH!$A:$Z,$Q25,MATCH(R$2,BAPTISM_SOURCE_ZONE_MONTH!$A$1:$Z$1,0)),"")</f>
        <v>3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3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2016:2:0:0:NORTH</v>
      </c>
      <c r="F26" s="37">
        <f ca="1">MATCH($E26,REPORT_DATA_BY_ZONE_MONTH!$A:$A, 0)</f>
        <v>227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59</v>
      </c>
      <c r="J26" s="30">
        <f t="shared" ca="1" si="3"/>
        <v>168</v>
      </c>
      <c r="K26" s="30">
        <f ca="1">IFERROR(INDEX(REPORT_DATA_BY_ZONE_MONTH!$A:$AG,$F26,MATCH(K$2,REPORT_DATA_BY_ZONE_MONTH!$A$1:$AG$1,0)), "")</f>
        <v>18</v>
      </c>
      <c r="L26" s="30">
        <f t="shared" ca="1" si="4"/>
        <v>84</v>
      </c>
      <c r="M26" s="30">
        <f ca="1">IFERROR(INDEX(REPORT_DATA_BY_ZONE_MONTH!$A:$AG,$F26,MATCH(M$2,REPORT_DATA_BY_ZONE_MONTH!$A$1:$AG$1,0)), "")</f>
        <v>51</v>
      </c>
      <c r="N26" s="30">
        <f t="shared" ca="1" si="5"/>
        <v>140</v>
      </c>
      <c r="O26" s="30">
        <f ca="1">IFERROR(INDEX(REPORT_DATA_BY_ZONE_MONTH!$A:$AG,$F26,MATCH(O$2,REPORT_DATA_BY_ZONE_MONTH!$A$1:$AG$1,0)), "")</f>
        <v>7</v>
      </c>
      <c r="P26" s="30">
        <f t="shared" ca="1" si="6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1473</v>
      </c>
      <c r="C27" s="37"/>
      <c r="D27" s="37"/>
      <c r="G27" s="8">
        <f ca="1">SUMIF($C3:$C26,YEAR,G3:G26)</f>
        <v>2</v>
      </c>
      <c r="H27" s="37"/>
      <c r="R27" s="8">
        <f ca="1">SUM(R3:R26)</f>
        <v>3</v>
      </c>
      <c r="S27" s="8">
        <f t="shared" ref="S27:W27" ca="1" si="8">SUM(S3:S26)</f>
        <v>0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3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3</v>
      </c>
    </row>
    <row r="32" spans="1:23">
      <c r="A32" s="8" t="s">
        <v>634</v>
      </c>
      <c r="B32" s="8">
        <f ca="1">SUM(U27:W27)</f>
        <v>3</v>
      </c>
    </row>
    <row r="33" spans="1:4" ht="180">
      <c r="A33" s="8" t="s">
        <v>636</v>
      </c>
      <c r="B33" s="39" t="str">
        <f>CONCATENATE("Member Referral Goal 成員回條目標:     50%+ 
Member Referral Actual 成員回條實際:  ",$D$22)</f>
        <v>Member Referral Goal 成員回條目標:     50%+ 
Member Referral Actual 成員回條實際:  10</v>
      </c>
      <c r="C33" s="40">
        <f ca="1">IFERROR(B32/SUM(B31:B32),"0")</f>
        <v>0.5</v>
      </c>
      <c r="D33" s="8" t="str">
        <f ca="1">TEXT(C33,"00%")</f>
        <v>50%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North Zone</v>
      </c>
    </row>
    <row r="36" spans="1:4">
      <c r="B36" s="62" t="str">
        <f ca="1">INDIRECT(CONCATENATE($B$27, "$B$2"))</f>
        <v>臺北北地帶</v>
      </c>
    </row>
    <row r="37" spans="1:4">
      <c r="B37" s="62" t="str">
        <f ca="1">INDIRECT(CONCATENATE($B$27, "$B$6"))</f>
        <v>North Stake</v>
      </c>
    </row>
    <row r="38" spans="1:4">
      <c r="B38" s="62" t="str">
        <f ca="1">INDIRECT(CONCATENATE($B$27, "$B$7"))</f>
        <v>臺北北支聯會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G26" sqref="G2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1431</v>
      </c>
      <c r="C2" s="35" t="s">
        <v>1400</v>
      </c>
      <c r="D2" s="74">
        <v>140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23</v>
      </c>
      <c r="H4" s="78"/>
      <c r="I4" s="78"/>
      <c r="J4" s="79"/>
      <c r="K4" s="52">
        <f>ROUND($D$2/12,0)</f>
        <v>12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951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954</v>
      </c>
      <c r="B10" s="27" t="s">
        <v>955</v>
      </c>
      <c r="C10" s="4" t="s">
        <v>1134</v>
      </c>
      <c r="D10" s="4" t="s">
        <v>1145</v>
      </c>
      <c r="E10" s="4" t="str">
        <f>CONCATENATE(YEAR,":",MONTH,":",WEEK,":",DAY,":",$A10)</f>
        <v>2016:2:2:7:JINGXIN_E</v>
      </c>
      <c r="F10" s="4">
        <f>MATCH($E10,REPORT_DATA_BY_COMP!$A:$A,0)</f>
        <v>410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956</v>
      </c>
      <c r="B11" s="27" t="s">
        <v>957</v>
      </c>
      <c r="C11" s="4" t="s">
        <v>1135</v>
      </c>
      <c r="D11" s="4" t="s">
        <v>1146</v>
      </c>
      <c r="E11" s="4" t="str">
        <f>CONCATENATE(YEAR,":",MONTH,":",WEEK,":",DAY,":",$A11)</f>
        <v>2016:2:2:7:MUZHA_E</v>
      </c>
      <c r="F11" s="4">
        <f>MATCH($E11,REPORT_DATA_BY_COMP!$A:$A,0)</f>
        <v>419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958</v>
      </c>
      <c r="B12" s="27" t="s">
        <v>959</v>
      </c>
      <c r="C12" s="4" t="s">
        <v>1136</v>
      </c>
      <c r="D12" s="4" t="s">
        <v>1147</v>
      </c>
      <c r="E12" s="4" t="str">
        <f>CONCATENATE(YEAR,":",MONTH,":",WEEK,":",DAY,":",$A12)</f>
        <v>2016:2:2:7:JINGXIN_S</v>
      </c>
      <c r="F12" s="4">
        <f>MATCH($E12,REPORT_DATA_BY_COMP!$A:$A,0)</f>
        <v>411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960</v>
      </c>
      <c r="B13" s="27" t="s">
        <v>961</v>
      </c>
      <c r="C13" s="4" t="s">
        <v>1137</v>
      </c>
      <c r="D13" s="4" t="s">
        <v>1148</v>
      </c>
      <c r="E13" s="4" t="str">
        <f>CONCATENATE(YEAR,":",MONTH,":",WEEK,":",DAY,":",$A13)</f>
        <v>2016:2:2:7:MUZHA_S</v>
      </c>
      <c r="F13" s="4">
        <f>MATCH($E13,REPORT_DATA_BY_COMP!$A:$A,0)</f>
        <v>420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962</v>
      </c>
      <c r="B16" s="27" t="s">
        <v>963</v>
      </c>
      <c r="C16" s="4" t="s">
        <v>1138</v>
      </c>
      <c r="D16" s="4" t="s">
        <v>1149</v>
      </c>
      <c r="E16" s="4" t="str">
        <f>CONCATENATE(YEAR,":",MONTH,":",WEEK,":",DAY,":",$A16)</f>
        <v>2016:2:2:7:XINDIAN_E</v>
      </c>
      <c r="F16" s="4">
        <f>MATCH($E16,REPORT_DATA_BY_COMP!$A:$A,0)</f>
        <v>460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964</v>
      </c>
      <c r="B17" s="27" t="s">
        <v>965</v>
      </c>
      <c r="C17" s="4" t="s">
        <v>1139</v>
      </c>
      <c r="D17" s="4" t="s">
        <v>1150</v>
      </c>
      <c r="E17" s="4" t="str">
        <f>CONCATENATE(YEAR,":",MONTH,":",WEEK,":",DAY,":",$A17)</f>
        <v>2016:2:2:7:ANKANG_E</v>
      </c>
      <c r="F17" s="4">
        <f>MATCH($E17,REPORT_DATA_BY_COMP!$A:$A,0)</f>
        <v>390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966</v>
      </c>
      <c r="B18" s="27" t="s">
        <v>967</v>
      </c>
      <c r="C18" s="4" t="s">
        <v>1140</v>
      </c>
      <c r="D18" s="4" t="s">
        <v>1151</v>
      </c>
      <c r="E18" s="4" t="str">
        <f>CONCATENATE(YEAR,":",MONTH,":",WEEK,":",DAY,":",$A18)</f>
        <v>2016:2:2:7:XINDIAN_S</v>
      </c>
      <c r="F18" s="4">
        <f>MATCH($E18,REPORT_DATA_BY_COMP!$A:$A,0)</f>
        <v>461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1456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968</v>
      </c>
      <c r="B21" s="27" t="s">
        <v>969</v>
      </c>
      <c r="C21" s="4" t="s">
        <v>1141</v>
      </c>
      <c r="D21" s="4" t="s">
        <v>1152</v>
      </c>
      <c r="E21" s="4" t="str">
        <f>CONCATENATE(YEAR,":",MONTH,":",WEEK,":",DAY,":",$A21)</f>
        <v>2016:2:2:7:ZHONGHE_1_E</v>
      </c>
      <c r="F21" s="4">
        <f>MATCH($E21,REPORT_DATA_BY_COMP!$A:$A,0)</f>
        <v>476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970</v>
      </c>
      <c r="B22" s="27" t="s">
        <v>971</v>
      </c>
      <c r="C22" s="4" t="s">
        <v>1142</v>
      </c>
      <c r="D22" s="4" t="s">
        <v>1153</v>
      </c>
      <c r="E22" s="4" t="str">
        <f>CONCATENATE(YEAR,":",MONTH,":",WEEK,":",DAY,":",$A22)</f>
        <v>2016:2:2:7:ZHONGHE_2_E</v>
      </c>
      <c r="F22" s="4">
        <f>MATCH($E22,REPORT_DATA_BY_COMP!$A:$A,0)</f>
        <v>477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972</v>
      </c>
      <c r="B23" s="27" t="s">
        <v>973</v>
      </c>
      <c r="C23" s="4" t="s">
        <v>1143</v>
      </c>
      <c r="D23" s="4" t="s">
        <v>1154</v>
      </c>
      <c r="E23" s="4" t="str">
        <f>CONCATENATE(YEAR,":",MONTH,":",WEEK,":",DAY,":",$A23)</f>
        <v>2016:2:2:7:ZHONGHE_2_S</v>
      </c>
      <c r="F23" s="4">
        <f>MATCH($E23,REPORT_DATA_BY_COMP!$A:$A,0)</f>
        <v>478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974</v>
      </c>
      <c r="B24" s="27" t="s">
        <v>975</v>
      </c>
      <c r="C24" s="4" t="s">
        <v>1144</v>
      </c>
      <c r="D24" s="4" t="s">
        <v>1155</v>
      </c>
      <c r="E24" s="4" t="str">
        <f>CONCATENATE(YEAR,":",MONTH,":",WEEK,":",DAY,":",$A24)</f>
        <v>2016:2:2:7:YONGHE_S</v>
      </c>
      <c r="F24" s="4">
        <f>MATCH($E24,REPORT_DATA_BY_COMP!$A:$A,0)</f>
        <v>473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1419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1388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1387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1389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1390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1391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1419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6" workbookViewId="0">
      <selection activeCell="B28" sqref="B2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2014:3:0:0:SOUTH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2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3">6*$B$29*$B$30</f>
        <v>264</v>
      </c>
      <c r="K3" s="30" t="str">
        <f ca="1">IFERROR(INDEX(REPORT_DATA_BY_ZONE_MONTH!$A:$AG,$F3,MATCH(K$2,REPORT_DATA_BY_ZONE_MONTH!$A$1:$AG$1,0)), "")</f>
        <v/>
      </c>
      <c r="L3" s="30">
        <f t="shared" ref="L3:L26" ca="1" si="4">3*$B$29*$B$30</f>
        <v>132</v>
      </c>
      <c r="M3" s="30" t="str">
        <f ca="1">IFERROR(INDEX(REPORT_DATA_BY_ZONE_MONTH!$A:$AG,$F3,MATCH(M$2,REPORT_DATA_BY_ZONE_MONTH!$A$1:$AG$1,0)), "")</f>
        <v/>
      </c>
      <c r="N3" s="30">
        <f t="shared" ref="N3:N26" ca="1" si="5">5*$B$29*$B$30</f>
        <v>220</v>
      </c>
      <c r="O3" s="30" t="str">
        <f ca="1">IFERROR(INDEX(REPORT_DATA_BY_ZONE_MONTH!$A:$AG,$F3,MATCH(O$2,REPORT_DATA_BY_ZONE_MONTH!$A$1:$AG$1,0)), "")</f>
        <v/>
      </c>
      <c r="P3" s="30">
        <f t="shared" ref="P3:P26" ca="1" si="6">1*$B$29*$B$30</f>
        <v>44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2014:4:0:0:SOUTH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2"/>
        <v>8</v>
      </c>
      <c r="I4" s="30" t="str">
        <f ca="1">IFERROR(INDEX(REPORT_DATA_BY_ZONE_MONTH!$A:$AG,$F4,MATCH(I$2,REPORT_DATA_BY_ZONE_MONTH!$A$1:$AG$1,0)), "")</f>
        <v/>
      </c>
      <c r="J4" s="30">
        <f t="shared" ca="1" si="3"/>
        <v>264</v>
      </c>
      <c r="K4" s="30" t="str">
        <f ca="1">IFERROR(INDEX(REPORT_DATA_BY_ZONE_MONTH!$A:$AG,$F4,MATCH(K$2,REPORT_DATA_BY_ZONE_MONTH!$A$1:$AG$1,0)), "")</f>
        <v/>
      </c>
      <c r="L4" s="30">
        <f t="shared" ca="1" si="4"/>
        <v>132</v>
      </c>
      <c r="M4" s="30" t="str">
        <f ca="1">IFERROR(INDEX(REPORT_DATA_BY_ZONE_MONTH!$A:$AG,$F4,MATCH(M$2,REPORT_DATA_BY_ZONE_MONTH!$A$1:$AG$1,0)), "")</f>
        <v/>
      </c>
      <c r="N4" s="30">
        <f t="shared" ca="1" si="5"/>
        <v>220</v>
      </c>
      <c r="O4" s="30" t="str">
        <f ca="1">IFERROR(INDEX(REPORT_DATA_BY_ZONE_MONTH!$A:$AG,$F4,MATCH(O$2,REPORT_DATA_BY_ZONE_MONTH!$A$1:$AG$1,0)), "")</f>
        <v/>
      </c>
      <c r="P4" s="30">
        <f t="shared" ca="1" si="6"/>
        <v>44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2014:5:0:0:SOUTH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2"/>
        <v>8</v>
      </c>
      <c r="I5" s="30" t="str">
        <f ca="1">IFERROR(INDEX(REPORT_DATA_BY_ZONE_MONTH!$A:$AG,$F5,MATCH(I$2,REPORT_DATA_BY_ZONE_MONTH!$A$1:$AG$1,0)), "")</f>
        <v/>
      </c>
      <c r="J5" s="30">
        <f t="shared" ca="1" si="3"/>
        <v>264</v>
      </c>
      <c r="K5" s="30" t="str">
        <f ca="1">IFERROR(INDEX(REPORT_DATA_BY_ZONE_MONTH!$A:$AG,$F5,MATCH(K$2,REPORT_DATA_BY_ZONE_MONTH!$A$1:$AG$1,0)), "")</f>
        <v/>
      </c>
      <c r="L5" s="30">
        <f t="shared" ca="1" si="4"/>
        <v>132</v>
      </c>
      <c r="M5" s="30" t="str">
        <f ca="1">IFERROR(INDEX(REPORT_DATA_BY_ZONE_MONTH!$A:$AG,$F5,MATCH(M$2,REPORT_DATA_BY_ZONE_MONTH!$A$1:$AG$1,0)), "")</f>
        <v/>
      </c>
      <c r="N5" s="30">
        <f t="shared" ca="1" si="5"/>
        <v>220</v>
      </c>
      <c r="O5" s="30" t="str">
        <f ca="1">IFERROR(INDEX(REPORT_DATA_BY_ZONE_MONTH!$A:$AG,$F5,MATCH(O$2,REPORT_DATA_BY_ZONE_MONTH!$A$1:$AG$1,0)), "")</f>
        <v/>
      </c>
      <c r="P5" s="30">
        <f t="shared" ca="1" si="6"/>
        <v>44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2014:6:0:0:SOUTH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2"/>
        <v>8</v>
      </c>
      <c r="I6" s="30" t="str">
        <f ca="1">IFERROR(INDEX(REPORT_DATA_BY_ZONE_MONTH!$A:$AG,$F6,MATCH(I$2,REPORT_DATA_BY_ZONE_MONTH!$A$1:$AG$1,0)), "")</f>
        <v/>
      </c>
      <c r="J6" s="30">
        <f t="shared" ca="1" si="3"/>
        <v>264</v>
      </c>
      <c r="K6" s="30" t="str">
        <f ca="1">IFERROR(INDEX(REPORT_DATA_BY_ZONE_MONTH!$A:$AG,$F6,MATCH(K$2,REPORT_DATA_BY_ZONE_MONTH!$A$1:$AG$1,0)), "")</f>
        <v/>
      </c>
      <c r="L6" s="30">
        <f t="shared" ca="1" si="4"/>
        <v>132</v>
      </c>
      <c r="M6" s="30" t="str">
        <f ca="1">IFERROR(INDEX(REPORT_DATA_BY_ZONE_MONTH!$A:$AG,$F6,MATCH(M$2,REPORT_DATA_BY_ZONE_MONTH!$A$1:$AG$1,0)), "")</f>
        <v/>
      </c>
      <c r="N6" s="30">
        <f t="shared" ca="1" si="5"/>
        <v>220</v>
      </c>
      <c r="O6" s="30" t="str">
        <f ca="1">IFERROR(INDEX(REPORT_DATA_BY_ZONE_MONTH!$A:$AG,$F6,MATCH(O$2,REPORT_DATA_BY_ZONE_MONTH!$A$1:$AG$1,0)), "")</f>
        <v/>
      </c>
      <c r="P6" s="30">
        <f t="shared" ca="1" si="6"/>
        <v>44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2014:7:0:0:SOUTH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2"/>
        <v>8</v>
      </c>
      <c r="I7" s="30" t="str">
        <f ca="1">IFERROR(INDEX(REPORT_DATA_BY_ZONE_MONTH!$A:$AG,$F7,MATCH(I$2,REPORT_DATA_BY_ZONE_MONTH!$A$1:$AG$1,0)), "")</f>
        <v/>
      </c>
      <c r="J7" s="30">
        <f t="shared" ca="1" si="3"/>
        <v>264</v>
      </c>
      <c r="K7" s="30" t="str">
        <f ca="1">IFERROR(INDEX(REPORT_DATA_BY_ZONE_MONTH!$A:$AG,$F7,MATCH(K$2,REPORT_DATA_BY_ZONE_MONTH!$A$1:$AG$1,0)), "")</f>
        <v/>
      </c>
      <c r="L7" s="30">
        <f t="shared" ca="1" si="4"/>
        <v>132</v>
      </c>
      <c r="M7" s="30" t="str">
        <f ca="1">IFERROR(INDEX(REPORT_DATA_BY_ZONE_MONTH!$A:$AG,$F7,MATCH(M$2,REPORT_DATA_BY_ZONE_MONTH!$A$1:$AG$1,0)), "")</f>
        <v/>
      </c>
      <c r="N7" s="30">
        <f t="shared" ca="1" si="5"/>
        <v>220</v>
      </c>
      <c r="O7" s="30" t="str">
        <f ca="1">IFERROR(INDEX(REPORT_DATA_BY_ZONE_MONTH!$A:$AG,$F7,MATCH(O$2,REPORT_DATA_BY_ZONE_MONTH!$A$1:$AG$1,0)), "")</f>
        <v/>
      </c>
      <c r="P7" s="30">
        <f t="shared" ca="1" si="6"/>
        <v>44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2014:8:0:0:SOUTH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2"/>
        <v>8</v>
      </c>
      <c r="I8" s="30" t="str">
        <f ca="1">IFERROR(INDEX(REPORT_DATA_BY_ZONE_MONTH!$A:$AG,$F8,MATCH(I$2,REPORT_DATA_BY_ZONE_MONTH!$A$1:$AG$1,0)), "")</f>
        <v/>
      </c>
      <c r="J8" s="30">
        <f t="shared" ca="1" si="3"/>
        <v>264</v>
      </c>
      <c r="K8" s="30" t="str">
        <f ca="1">IFERROR(INDEX(REPORT_DATA_BY_ZONE_MONTH!$A:$AG,$F8,MATCH(K$2,REPORT_DATA_BY_ZONE_MONTH!$A$1:$AG$1,0)), "")</f>
        <v/>
      </c>
      <c r="L8" s="30">
        <f t="shared" ca="1" si="4"/>
        <v>132</v>
      </c>
      <c r="M8" s="30" t="str">
        <f ca="1">IFERROR(INDEX(REPORT_DATA_BY_ZONE_MONTH!$A:$AG,$F8,MATCH(M$2,REPORT_DATA_BY_ZONE_MONTH!$A$1:$AG$1,0)), "")</f>
        <v/>
      </c>
      <c r="N8" s="30">
        <f t="shared" ca="1" si="5"/>
        <v>220</v>
      </c>
      <c r="O8" s="30" t="str">
        <f ca="1">IFERROR(INDEX(REPORT_DATA_BY_ZONE_MONTH!$A:$AG,$F8,MATCH(O$2,REPORT_DATA_BY_ZONE_MONTH!$A$1:$AG$1,0)), "")</f>
        <v/>
      </c>
      <c r="P8" s="30">
        <f t="shared" ca="1" si="6"/>
        <v>44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2014:9:0:0:SOUTH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2"/>
        <v>8</v>
      </c>
      <c r="I9" s="30" t="str">
        <f ca="1">IFERROR(INDEX(REPORT_DATA_BY_ZONE_MONTH!$A:$AG,$F9,MATCH(I$2,REPORT_DATA_BY_ZONE_MONTH!$A$1:$AG$1,0)), "")</f>
        <v/>
      </c>
      <c r="J9" s="30">
        <f t="shared" ca="1" si="3"/>
        <v>264</v>
      </c>
      <c r="K9" s="30" t="str">
        <f ca="1">IFERROR(INDEX(REPORT_DATA_BY_ZONE_MONTH!$A:$AG,$F9,MATCH(K$2,REPORT_DATA_BY_ZONE_MONTH!$A$1:$AG$1,0)), "")</f>
        <v/>
      </c>
      <c r="L9" s="30">
        <f t="shared" ca="1" si="4"/>
        <v>132</v>
      </c>
      <c r="M9" s="30" t="str">
        <f ca="1">IFERROR(INDEX(REPORT_DATA_BY_ZONE_MONTH!$A:$AG,$F9,MATCH(M$2,REPORT_DATA_BY_ZONE_MONTH!$A$1:$AG$1,0)), "")</f>
        <v/>
      </c>
      <c r="N9" s="30">
        <f t="shared" ca="1" si="5"/>
        <v>220</v>
      </c>
      <c r="O9" s="30" t="str">
        <f ca="1">IFERROR(INDEX(REPORT_DATA_BY_ZONE_MONTH!$A:$AG,$F9,MATCH(O$2,REPORT_DATA_BY_ZONE_MONTH!$A$1:$AG$1,0)), "")</f>
        <v/>
      </c>
      <c r="P9" s="30">
        <f t="shared" ca="1" si="6"/>
        <v>44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2014:10:0:0:SOUTH</v>
      </c>
      <c r="F10" s="37" t="e">
        <f ca="1">MATCH($E10,REPORT_DATA_BY_ZONE_MONTH!$A:$A, 0)</f>
        <v>#N/A</v>
      </c>
      <c r="G10" s="30" t="str">
        <f ca="1">IFERROR(INDEX(REPORT_DATA_BY_ZONE_MONTH!$A:$AG,$F10,MATCH(G$2,REPORT_DATA_BY_ZONE_MONTH!$A$1:$AG$1,0)), "")</f>
        <v/>
      </c>
      <c r="H10" s="30">
        <f t="shared" si="2"/>
        <v>8</v>
      </c>
      <c r="I10" s="30" t="str">
        <f ca="1">IFERROR(INDEX(REPORT_DATA_BY_ZONE_MONTH!$A:$AG,$F10,MATCH(I$2,REPORT_DATA_BY_ZONE_MONTH!$A$1:$AG$1,0)), "")</f>
        <v/>
      </c>
      <c r="J10" s="30">
        <f t="shared" ca="1" si="3"/>
        <v>264</v>
      </c>
      <c r="K10" s="30" t="str">
        <f ca="1">IFERROR(INDEX(REPORT_DATA_BY_ZONE_MONTH!$A:$AG,$F10,MATCH(K$2,REPORT_DATA_BY_ZONE_MONTH!$A$1:$AG$1,0)), "")</f>
        <v/>
      </c>
      <c r="L10" s="30">
        <f t="shared" ca="1" si="4"/>
        <v>132</v>
      </c>
      <c r="M10" s="30" t="str">
        <f ca="1">IFERROR(INDEX(REPORT_DATA_BY_ZONE_MONTH!$A:$AG,$F10,MATCH(M$2,REPORT_DATA_BY_ZONE_MONTH!$A$1:$AG$1,0)), "")</f>
        <v/>
      </c>
      <c r="N10" s="30">
        <f t="shared" ca="1" si="5"/>
        <v>220</v>
      </c>
      <c r="O10" s="30" t="str">
        <f ca="1">IFERROR(INDEX(REPORT_DATA_BY_ZONE_MONTH!$A:$AG,$F10,MATCH(O$2,REPORT_DATA_BY_ZONE_MONTH!$A$1:$AG$1,0)), "")</f>
        <v/>
      </c>
      <c r="P10" s="30">
        <f t="shared" ca="1" si="6"/>
        <v>44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2014:11:0:0:SOUTH</v>
      </c>
      <c r="F11" s="37" t="e">
        <f ca="1">MATCH($E11,REPORT_DATA_BY_ZONE_MONTH!$A:$A, 0)</f>
        <v>#N/A</v>
      </c>
      <c r="G11" s="30" t="str">
        <f ca="1">IFERROR(INDEX(REPORT_DATA_BY_ZONE_MONTH!$A:$AG,$F11,MATCH(G$2,REPORT_DATA_BY_ZONE_MONTH!$A$1:$AG$1,0)), "")</f>
        <v/>
      </c>
      <c r="H11" s="30">
        <f t="shared" si="2"/>
        <v>8</v>
      </c>
      <c r="I11" s="30" t="str">
        <f ca="1">IFERROR(INDEX(REPORT_DATA_BY_ZONE_MONTH!$A:$AG,$F11,MATCH(I$2,REPORT_DATA_BY_ZONE_MONTH!$A$1:$AG$1,0)), "")</f>
        <v/>
      </c>
      <c r="J11" s="30">
        <f t="shared" ca="1" si="3"/>
        <v>264</v>
      </c>
      <c r="K11" s="30" t="str">
        <f ca="1">IFERROR(INDEX(REPORT_DATA_BY_ZONE_MONTH!$A:$AG,$F11,MATCH(K$2,REPORT_DATA_BY_ZONE_MONTH!$A$1:$AG$1,0)), "")</f>
        <v/>
      </c>
      <c r="L11" s="30">
        <f t="shared" ca="1" si="4"/>
        <v>132</v>
      </c>
      <c r="M11" s="30" t="str">
        <f ca="1">IFERROR(INDEX(REPORT_DATA_BY_ZONE_MONTH!$A:$AG,$F11,MATCH(M$2,REPORT_DATA_BY_ZONE_MONTH!$A$1:$AG$1,0)), "")</f>
        <v/>
      </c>
      <c r="N11" s="30">
        <f t="shared" ca="1" si="5"/>
        <v>220</v>
      </c>
      <c r="O11" s="30" t="str">
        <f ca="1">IFERROR(INDEX(REPORT_DATA_BY_ZONE_MONTH!$A:$AG,$F11,MATCH(O$2,REPORT_DATA_BY_ZONE_MONTH!$A$1:$AG$1,0)), "")</f>
        <v/>
      </c>
      <c r="P11" s="30">
        <f t="shared" ca="1" si="6"/>
        <v>44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2014:12:0:0:SOUTH</v>
      </c>
      <c r="F12" s="37" t="e">
        <f ca="1">MATCH($E12,REPORT_DATA_BY_ZONE_MONTH!$A:$A, 0)</f>
        <v>#N/A</v>
      </c>
      <c r="G12" s="30" t="str">
        <f ca="1">IFERROR(INDEX(REPORT_DATA_BY_ZONE_MONTH!$A:$AG,$F12,MATCH(G$2,REPORT_DATA_BY_ZONE_MONTH!$A$1:$AG$1,0)), "")</f>
        <v/>
      </c>
      <c r="H12" s="30">
        <f t="shared" si="2"/>
        <v>8</v>
      </c>
      <c r="I12" s="30" t="str">
        <f ca="1">IFERROR(INDEX(REPORT_DATA_BY_ZONE_MONTH!$A:$AG,$F12,MATCH(I$2,REPORT_DATA_BY_ZONE_MONTH!$A$1:$AG$1,0)), "")</f>
        <v/>
      </c>
      <c r="J12" s="30">
        <f t="shared" ca="1" si="3"/>
        <v>264</v>
      </c>
      <c r="K12" s="30" t="str">
        <f ca="1">IFERROR(INDEX(REPORT_DATA_BY_ZONE_MONTH!$A:$AG,$F12,MATCH(K$2,REPORT_DATA_BY_ZONE_MONTH!$A$1:$AG$1,0)), "")</f>
        <v/>
      </c>
      <c r="L12" s="30">
        <f t="shared" ca="1" si="4"/>
        <v>132</v>
      </c>
      <c r="M12" s="30" t="str">
        <f ca="1">IFERROR(INDEX(REPORT_DATA_BY_ZONE_MONTH!$A:$AG,$F12,MATCH(M$2,REPORT_DATA_BY_ZONE_MONTH!$A$1:$AG$1,0)), "")</f>
        <v/>
      </c>
      <c r="N12" s="30">
        <f t="shared" ca="1" si="5"/>
        <v>220</v>
      </c>
      <c r="O12" s="30" t="str">
        <f ca="1">IFERROR(INDEX(REPORT_DATA_BY_ZONE_MONTH!$A:$AG,$F12,MATCH(O$2,REPORT_DATA_BY_ZONE_MONTH!$A$1:$AG$1,0)), "")</f>
        <v/>
      </c>
      <c r="P12" s="30">
        <f t="shared" ca="1" si="6"/>
        <v>44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2015:1:0:0:SOUTH</v>
      </c>
      <c r="F13" s="37" t="e">
        <f ca="1">MATCH($E13,REPORT_DATA_BY_ZONE_MONTH!$A:$A, 0)</f>
        <v>#N/A</v>
      </c>
      <c r="G13" s="30" t="str">
        <f ca="1">IFERROR(INDEX(REPORT_DATA_BY_ZONE_MONTH!$A:$AG,$F13,MATCH(G$2,REPORT_DATA_BY_ZONE_MONTH!$A$1:$AG$1,0)), "")</f>
        <v/>
      </c>
      <c r="H13" s="30">
        <f t="shared" si="2"/>
        <v>8</v>
      </c>
      <c r="I13" s="30" t="str">
        <f ca="1">IFERROR(INDEX(REPORT_DATA_BY_ZONE_MONTH!$A:$AG,$F13,MATCH(I$2,REPORT_DATA_BY_ZONE_MONTH!$A$1:$AG$1,0)), "")</f>
        <v/>
      </c>
      <c r="J13" s="30">
        <f t="shared" ca="1" si="3"/>
        <v>264</v>
      </c>
      <c r="K13" s="30" t="str">
        <f ca="1">IFERROR(INDEX(REPORT_DATA_BY_ZONE_MONTH!$A:$AG,$F13,MATCH(K$2,REPORT_DATA_BY_ZONE_MONTH!$A$1:$AG$1,0)), "")</f>
        <v/>
      </c>
      <c r="L13" s="30">
        <f t="shared" ca="1" si="4"/>
        <v>132</v>
      </c>
      <c r="M13" s="30" t="str">
        <f ca="1">IFERROR(INDEX(REPORT_DATA_BY_ZONE_MONTH!$A:$AG,$F13,MATCH(M$2,REPORT_DATA_BY_ZONE_MONTH!$A$1:$AG$1,0)), "")</f>
        <v/>
      </c>
      <c r="N13" s="30">
        <f t="shared" ca="1" si="5"/>
        <v>220</v>
      </c>
      <c r="O13" s="30" t="str">
        <f ca="1">IFERROR(INDEX(REPORT_DATA_BY_ZONE_MONTH!$A:$AG,$F13,MATCH(O$2,REPORT_DATA_BY_ZONE_MONTH!$A$1:$AG$1,0)), "")</f>
        <v/>
      </c>
      <c r="P13" s="30">
        <f t="shared" ca="1" si="6"/>
        <v>44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2015:2:0:0:SOUTH</v>
      </c>
      <c r="F14" s="37">
        <f ca="1">MATCH($E14,REPORT_DATA_BY_ZONE_MONTH!$A:$A, 0)</f>
        <v>137</v>
      </c>
      <c r="G14" s="30">
        <f ca="1">IFERROR(INDEX(REPORT_DATA_BY_ZONE_MONTH!$A:$AG,$F14,MATCH(G$2,REPORT_DATA_BY_ZONE_MONTH!$A$1:$AG$1,0)), "")</f>
        <v>0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264</v>
      </c>
      <c r="K14" s="30">
        <f ca="1">IFERROR(INDEX(REPORT_DATA_BY_ZONE_MONTH!$A:$AG,$F14,MATCH(K$2,REPORT_DATA_BY_ZONE_MONTH!$A$1:$AG$1,0)), "")</f>
        <v>0</v>
      </c>
      <c r="L14" s="30">
        <f t="shared" ca="1" si="4"/>
        <v>132</v>
      </c>
      <c r="M14" s="30">
        <f ca="1">IFERROR(INDEX(REPORT_DATA_BY_ZONE_MONTH!$A:$AG,$F14,MATCH(M$2,REPORT_DATA_BY_ZONE_MONTH!$A$1:$AG$1,0)), "")</f>
        <v>0</v>
      </c>
      <c r="N14" s="30">
        <f t="shared" ca="1" si="5"/>
        <v>220</v>
      </c>
      <c r="O14" s="30">
        <f ca="1">IFERROR(INDEX(REPORT_DATA_BY_ZONE_MONTH!$A:$AG,$F14,MATCH(O$2,REPORT_DATA_BY_ZONE_MONTH!$A$1:$AG$1,0)), "")</f>
        <v>0</v>
      </c>
      <c r="P14" s="30">
        <f t="shared" ca="1" si="6"/>
        <v>44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2015:3:0:0:SOUTH</v>
      </c>
      <c r="F15" s="37">
        <f ca="1">MATCH($E15,REPORT_DATA_BY_ZONE_MONTH!$A:$A, 0)</f>
        <v>147</v>
      </c>
      <c r="G15" s="30">
        <f ca="1">IFERROR(INDEX(REPORT_DATA_BY_ZONE_MONTH!$A:$AG,$F15,MATCH(G$2,REPORT_DATA_BY_ZONE_MONTH!$A$1:$AG$1,0)), "")</f>
        <v>3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264</v>
      </c>
      <c r="K15" s="30">
        <f ca="1">IFERROR(INDEX(REPORT_DATA_BY_ZONE_MONTH!$A:$AG,$F15,MATCH(K$2,REPORT_DATA_BY_ZONE_MONTH!$A$1:$AG$1,0)), "")</f>
        <v>0</v>
      </c>
      <c r="L15" s="30">
        <f t="shared" ca="1" si="4"/>
        <v>132</v>
      </c>
      <c r="M15" s="30">
        <f ca="1">IFERROR(INDEX(REPORT_DATA_BY_ZONE_MONTH!$A:$AG,$F15,MATCH(M$2,REPORT_DATA_BY_ZONE_MONTH!$A$1:$AG$1,0)), "")</f>
        <v>0</v>
      </c>
      <c r="N15" s="30">
        <f t="shared" ca="1" si="5"/>
        <v>220</v>
      </c>
      <c r="O15" s="30">
        <f ca="1">IFERROR(INDEX(REPORT_DATA_BY_ZONE_MONTH!$A:$AG,$F15,MATCH(O$2,REPORT_DATA_BY_ZONE_MONTH!$A$1:$AG$1,0)), "")</f>
        <v>0</v>
      </c>
      <c r="P15" s="30">
        <f t="shared" ca="1" si="6"/>
        <v>44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2015:4:0:0:SOUTH</v>
      </c>
      <c r="F16" s="37">
        <f ca="1">MATCH($E16,REPORT_DATA_BY_ZONE_MONTH!$A:$A, 0)</f>
        <v>157</v>
      </c>
      <c r="G16" s="30">
        <f ca="1">IFERROR(INDEX(REPORT_DATA_BY_ZONE_MONTH!$A:$AG,$F16,MATCH(G$2,REPORT_DATA_BY_ZONE_MONTH!$A$1:$AG$1,0)), "")</f>
        <v>4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264</v>
      </c>
      <c r="K16" s="30">
        <f ca="1">IFERROR(INDEX(REPORT_DATA_BY_ZONE_MONTH!$A:$AG,$F16,MATCH(K$2,REPORT_DATA_BY_ZONE_MONTH!$A$1:$AG$1,0)), "")</f>
        <v>0</v>
      </c>
      <c r="L16" s="30">
        <f t="shared" ca="1" si="4"/>
        <v>132</v>
      </c>
      <c r="M16" s="30">
        <f ca="1">IFERROR(INDEX(REPORT_DATA_BY_ZONE_MONTH!$A:$AG,$F16,MATCH(M$2,REPORT_DATA_BY_ZONE_MONTH!$A$1:$AG$1,0)), "")</f>
        <v>0</v>
      </c>
      <c r="N16" s="30">
        <f t="shared" ca="1" si="5"/>
        <v>220</v>
      </c>
      <c r="O16" s="30">
        <f ca="1">IFERROR(INDEX(REPORT_DATA_BY_ZONE_MONTH!$A:$AG,$F16,MATCH(O$2,REPORT_DATA_BY_ZONE_MONTH!$A$1:$AG$1,0)), "")</f>
        <v>0</v>
      </c>
      <c r="P16" s="30">
        <f t="shared" ca="1" si="6"/>
        <v>44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2015:5:0:0:SOUTH</v>
      </c>
      <c r="F17" s="37">
        <f ca="1">MATCH($E17,REPORT_DATA_BY_ZONE_MONTH!$A:$A, 0)</f>
        <v>167</v>
      </c>
      <c r="G17" s="30">
        <f ca="1">IFERROR(INDEX(REPORT_DATA_BY_ZONE_MONTH!$A:$AG,$F17,MATCH(G$2,REPORT_DATA_BY_ZONE_MONTH!$A$1:$AG$1,0)), "")</f>
        <v>2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264</v>
      </c>
      <c r="K17" s="30">
        <f ca="1">IFERROR(INDEX(REPORT_DATA_BY_ZONE_MONTH!$A:$AG,$F17,MATCH(K$2,REPORT_DATA_BY_ZONE_MONTH!$A$1:$AG$1,0)), "")</f>
        <v>0</v>
      </c>
      <c r="L17" s="30">
        <f t="shared" ca="1" si="4"/>
        <v>132</v>
      </c>
      <c r="M17" s="30">
        <f ca="1">IFERROR(INDEX(REPORT_DATA_BY_ZONE_MONTH!$A:$AG,$F17,MATCH(M$2,REPORT_DATA_BY_ZONE_MONTH!$A$1:$AG$1,0)), "")</f>
        <v>0</v>
      </c>
      <c r="N17" s="30">
        <f t="shared" ca="1" si="5"/>
        <v>220</v>
      </c>
      <c r="O17" s="30">
        <f ca="1">IFERROR(INDEX(REPORT_DATA_BY_ZONE_MONTH!$A:$AG,$F17,MATCH(O$2,REPORT_DATA_BY_ZONE_MONTH!$A$1:$AG$1,0)), "")</f>
        <v>0</v>
      </c>
      <c r="P17" s="30">
        <f t="shared" ca="1" si="6"/>
        <v>44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2015:6:0:0:SOUTH</v>
      </c>
      <c r="F18" s="37">
        <f ca="1">MATCH($E18,REPORT_DATA_BY_ZONE_MONTH!$A:$A, 0)</f>
        <v>177</v>
      </c>
      <c r="G18" s="30">
        <f ca="1">IFERROR(INDEX(REPORT_DATA_BY_ZONE_MONTH!$A:$AG,$F18,MATCH(G$2,REPORT_DATA_BY_ZONE_MONTH!$A$1:$AG$1,0)), "")</f>
        <v>4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264</v>
      </c>
      <c r="K18" s="30">
        <f ca="1">IFERROR(INDEX(REPORT_DATA_BY_ZONE_MONTH!$A:$AG,$F18,MATCH(K$2,REPORT_DATA_BY_ZONE_MONTH!$A$1:$AG$1,0)), "")</f>
        <v>0</v>
      </c>
      <c r="L18" s="30">
        <f t="shared" ca="1" si="4"/>
        <v>132</v>
      </c>
      <c r="M18" s="30">
        <f ca="1">IFERROR(INDEX(REPORT_DATA_BY_ZONE_MONTH!$A:$AG,$F18,MATCH(M$2,REPORT_DATA_BY_ZONE_MONTH!$A$1:$AG$1,0)), "")</f>
        <v>0</v>
      </c>
      <c r="N18" s="30">
        <f t="shared" ca="1" si="5"/>
        <v>220</v>
      </c>
      <c r="O18" s="30">
        <f ca="1">IFERROR(INDEX(REPORT_DATA_BY_ZONE_MONTH!$A:$AG,$F18,MATCH(O$2,REPORT_DATA_BY_ZONE_MONTH!$A$1:$AG$1,0)), "")</f>
        <v>0</v>
      </c>
      <c r="P18" s="30">
        <f t="shared" ca="1" si="6"/>
        <v>44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2015:7:0:0:SOUTH</v>
      </c>
      <c r="F19" s="37">
        <f ca="1">MATCH($E19,REPORT_DATA_BY_ZONE_MONTH!$A:$A, 0)</f>
        <v>187</v>
      </c>
      <c r="G19" s="30">
        <f ca="1">IFERROR(INDEX(REPORT_DATA_BY_ZONE_MONTH!$A:$AG,$F19,MATCH(G$2,REPORT_DATA_BY_ZONE_MONTH!$A$1:$AG$1,0)), "")</f>
        <v>5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264</v>
      </c>
      <c r="K19" s="30">
        <f ca="1">IFERROR(INDEX(REPORT_DATA_BY_ZONE_MONTH!$A:$AG,$F19,MATCH(K$2,REPORT_DATA_BY_ZONE_MONTH!$A$1:$AG$1,0)), "")</f>
        <v>0</v>
      </c>
      <c r="L19" s="30">
        <f t="shared" ca="1" si="4"/>
        <v>132</v>
      </c>
      <c r="M19" s="30">
        <f ca="1">IFERROR(INDEX(REPORT_DATA_BY_ZONE_MONTH!$A:$AG,$F19,MATCH(M$2,REPORT_DATA_BY_ZONE_MONTH!$A$1:$AG$1,0)), "")</f>
        <v>0</v>
      </c>
      <c r="N19" s="30">
        <f t="shared" ca="1" si="5"/>
        <v>220</v>
      </c>
      <c r="O19" s="30">
        <f ca="1">IFERROR(INDEX(REPORT_DATA_BY_ZONE_MONTH!$A:$AG,$F19,MATCH(O$2,REPORT_DATA_BY_ZONE_MONTH!$A$1:$AG$1,0)), "")</f>
        <v>0</v>
      </c>
      <c r="P19" s="30">
        <f t="shared" ca="1" si="6"/>
        <v>44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2015:8:0:0:SOUTH</v>
      </c>
      <c r="F20" s="37">
        <f ca="1">MATCH($E20,REPORT_DATA_BY_ZONE_MONTH!$A:$A, 0)</f>
        <v>197</v>
      </c>
      <c r="G20" s="30">
        <f ca="1">IFERROR(INDEX(REPORT_DATA_BY_ZONE_MONTH!$A:$AG,$F20,MATCH(G$2,REPORT_DATA_BY_ZONE_MONTH!$A$1:$AG$1,0)), "")</f>
        <v>4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264</v>
      </c>
      <c r="K20" s="30">
        <f ca="1">IFERROR(INDEX(REPORT_DATA_BY_ZONE_MONTH!$A:$AG,$F20,MATCH(K$2,REPORT_DATA_BY_ZONE_MONTH!$A$1:$AG$1,0)), "")</f>
        <v>0</v>
      </c>
      <c r="L20" s="30">
        <f t="shared" ca="1" si="4"/>
        <v>132</v>
      </c>
      <c r="M20" s="30">
        <f ca="1">IFERROR(INDEX(REPORT_DATA_BY_ZONE_MONTH!$A:$AG,$F20,MATCH(M$2,REPORT_DATA_BY_ZONE_MONTH!$A$1:$AG$1,0)), "")</f>
        <v>0</v>
      </c>
      <c r="N20" s="30">
        <f t="shared" ca="1" si="5"/>
        <v>220</v>
      </c>
      <c r="O20" s="30">
        <f ca="1">IFERROR(INDEX(REPORT_DATA_BY_ZONE_MONTH!$A:$AG,$F20,MATCH(O$2,REPORT_DATA_BY_ZONE_MONTH!$A$1:$AG$1,0)), "")</f>
        <v>0</v>
      </c>
      <c r="P20" s="30">
        <f t="shared" ca="1" si="6"/>
        <v>44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2015:9:0:0:SOUTH</v>
      </c>
      <c r="F21" s="37">
        <f ca="1">MATCH($E21,REPORT_DATA_BY_ZONE_MONTH!$A:$A, 0)</f>
        <v>207</v>
      </c>
      <c r="G21" s="30">
        <f ca="1">IFERROR(INDEX(REPORT_DATA_BY_ZONE_MONTH!$A:$AG,$F21,MATCH(G$2,REPORT_DATA_BY_ZONE_MONTH!$A$1:$AG$1,0)), "")</f>
        <v>5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264</v>
      </c>
      <c r="K21" s="30">
        <f ca="1">IFERROR(INDEX(REPORT_DATA_BY_ZONE_MONTH!$A:$AG,$F21,MATCH(K$2,REPORT_DATA_BY_ZONE_MONTH!$A$1:$AG$1,0)), "")</f>
        <v>0</v>
      </c>
      <c r="L21" s="30">
        <f t="shared" ca="1" si="4"/>
        <v>132</v>
      </c>
      <c r="M21" s="30">
        <f ca="1">IFERROR(INDEX(REPORT_DATA_BY_ZONE_MONTH!$A:$AG,$F21,MATCH(M$2,REPORT_DATA_BY_ZONE_MONTH!$A$1:$AG$1,0)), "")</f>
        <v>0</v>
      </c>
      <c r="N21" s="30">
        <f t="shared" ca="1" si="5"/>
        <v>220</v>
      </c>
      <c r="O21" s="30">
        <f ca="1">IFERROR(INDEX(REPORT_DATA_BY_ZONE_MONTH!$A:$AG,$F21,MATCH(O$2,REPORT_DATA_BY_ZONE_MONTH!$A$1:$AG$1,0)), "")</f>
        <v>0</v>
      </c>
      <c r="P21" s="30">
        <f t="shared" ca="1" si="6"/>
        <v>44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2015:10:0:0:SOUTH</v>
      </c>
      <c r="F22" s="37">
        <f ca="1">MATCH($E22,REPORT_DATA_BY_ZONE_MONTH!$A:$A, 0)</f>
        <v>97</v>
      </c>
      <c r="G22" s="30">
        <f ca="1">IFERROR(INDEX(REPORT_DATA_BY_ZONE_MONTH!$A:$AG,$F22,MATCH(G$2,REPORT_DATA_BY_ZONE_MONTH!$A$1:$AG$1,0)), "")</f>
        <v>6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264</v>
      </c>
      <c r="K22" s="30">
        <f ca="1">IFERROR(INDEX(REPORT_DATA_BY_ZONE_MONTH!$A:$AG,$F22,MATCH(K$2,REPORT_DATA_BY_ZONE_MONTH!$A$1:$AG$1,0)), "")</f>
        <v>0</v>
      </c>
      <c r="L22" s="30">
        <f t="shared" ca="1" si="4"/>
        <v>132</v>
      </c>
      <c r="M22" s="30">
        <f ca="1">IFERROR(INDEX(REPORT_DATA_BY_ZONE_MONTH!$A:$AG,$F22,MATCH(M$2,REPORT_DATA_BY_ZONE_MONTH!$A$1:$AG$1,0)), "")</f>
        <v>0</v>
      </c>
      <c r="N22" s="30">
        <f t="shared" ca="1" si="5"/>
        <v>220</v>
      </c>
      <c r="O22" s="30">
        <f ca="1">IFERROR(INDEX(REPORT_DATA_BY_ZONE_MONTH!$A:$AG,$F22,MATCH(O$2,REPORT_DATA_BY_ZONE_MONTH!$A$1:$AG$1,0)), "")</f>
        <v>0</v>
      </c>
      <c r="P22" s="30">
        <f t="shared" ca="1" si="6"/>
        <v>44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2015:11:0:0:SOUTH</v>
      </c>
      <c r="F23" s="37">
        <f ca="1">MATCH($E23,REPORT_DATA_BY_ZONE_MONTH!$A:$A, 0)</f>
        <v>107</v>
      </c>
      <c r="G23" s="30">
        <f ca="1">IFERROR(INDEX(REPORT_DATA_BY_ZONE_MONTH!$A:$AG,$F23,MATCH(G$2,REPORT_DATA_BY_ZONE_MONTH!$A$1:$AG$1,0)), "")</f>
        <v>2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264</v>
      </c>
      <c r="K23" s="30">
        <f ca="1">IFERROR(INDEX(REPORT_DATA_BY_ZONE_MONTH!$A:$AG,$F23,MATCH(K$2,REPORT_DATA_BY_ZONE_MONTH!$A$1:$AG$1,0)), "")</f>
        <v>0</v>
      </c>
      <c r="L23" s="30">
        <f t="shared" ca="1" si="4"/>
        <v>132</v>
      </c>
      <c r="M23" s="30">
        <f ca="1">IFERROR(INDEX(REPORT_DATA_BY_ZONE_MONTH!$A:$AG,$F23,MATCH(M$2,REPORT_DATA_BY_ZONE_MONTH!$A$1:$AG$1,0)), "")</f>
        <v>0</v>
      </c>
      <c r="N23" s="30">
        <f t="shared" ca="1" si="5"/>
        <v>220</v>
      </c>
      <c r="O23" s="30">
        <f ca="1">IFERROR(INDEX(REPORT_DATA_BY_ZONE_MONTH!$A:$AG,$F23,MATCH(O$2,REPORT_DATA_BY_ZONE_MONTH!$A$1:$AG$1,0)), "")</f>
        <v>0</v>
      </c>
      <c r="P23" s="30">
        <f t="shared" ca="1" si="6"/>
        <v>44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2015:12:0:0:SOUTH</v>
      </c>
      <c r="F24" s="37">
        <f ca="1">MATCH($E24,REPORT_DATA_BY_ZONE_MONTH!$A:$A, 0)</f>
        <v>118</v>
      </c>
      <c r="G24" s="30">
        <f ca="1">IFERROR(INDEX(REPORT_DATA_BY_ZONE_MONTH!$A:$AG,$F24,MATCH(G$2,REPORT_DATA_BY_ZONE_MONTH!$A$1:$AG$1,0)), "")</f>
        <v>4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264</v>
      </c>
      <c r="K24" s="30">
        <f ca="1">IFERROR(INDEX(REPORT_DATA_BY_ZONE_MONTH!$A:$AG,$F24,MATCH(K$2,REPORT_DATA_BY_ZONE_MONTH!$A$1:$AG$1,0)), "")</f>
        <v>0</v>
      </c>
      <c r="L24" s="30">
        <f t="shared" ca="1" si="4"/>
        <v>132</v>
      </c>
      <c r="M24" s="30">
        <f ca="1">IFERROR(INDEX(REPORT_DATA_BY_ZONE_MONTH!$A:$AG,$F24,MATCH(M$2,REPORT_DATA_BY_ZONE_MONTH!$A$1:$AG$1,0)), "")</f>
        <v>0</v>
      </c>
      <c r="N24" s="30">
        <f t="shared" ca="1" si="5"/>
        <v>220</v>
      </c>
      <c r="O24" s="30">
        <f ca="1">IFERROR(INDEX(REPORT_DATA_BY_ZONE_MONTH!$A:$AG,$F24,MATCH(O$2,REPORT_DATA_BY_ZONE_MONTH!$A$1:$AG$1,0)), "")</f>
        <v>0</v>
      </c>
      <c r="P24" s="30">
        <f t="shared" ca="1" si="6"/>
        <v>44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2016:1:0:0:SOUTH</v>
      </c>
      <c r="F25" s="37">
        <f ca="1">MATCH($E25,REPORT_DATA_BY_ZONE_MONTH!$A:$A, 0)</f>
        <v>218</v>
      </c>
      <c r="G25" s="30">
        <f ca="1">IFERROR(INDEX(REPORT_DATA_BY_ZONE_MONTH!$A:$AG,$F25,MATCH(G$2,REPORT_DATA_BY_ZONE_MONTH!$A$1:$AG$1,0)), "")</f>
        <v>2</v>
      </c>
      <c r="H25" s="30">
        <f t="shared" si="2"/>
        <v>8</v>
      </c>
      <c r="I25" s="30">
        <f ca="1">IFERROR(INDEX(REPORT_DATA_BY_ZONE_MONTH!$A:$AG,$F25,MATCH(I$2,REPORT_DATA_BY_ZONE_MONTH!$A$1:$AG$1,0)), "")</f>
        <v>325</v>
      </c>
      <c r="J25" s="30">
        <f t="shared" ca="1" si="3"/>
        <v>264</v>
      </c>
      <c r="K25" s="30">
        <f ca="1">IFERROR(INDEX(REPORT_DATA_BY_ZONE_MONTH!$A:$AG,$F25,MATCH(K$2,REPORT_DATA_BY_ZONE_MONTH!$A$1:$AG$1,0)), "")</f>
        <v>105</v>
      </c>
      <c r="L25" s="30">
        <f t="shared" ca="1" si="4"/>
        <v>132</v>
      </c>
      <c r="M25" s="30">
        <f ca="1">IFERROR(INDEX(REPORT_DATA_BY_ZONE_MONTH!$A:$AG,$F25,MATCH(M$2,REPORT_DATA_BY_ZONE_MONTH!$A$1:$AG$1,0)), "")</f>
        <v>331</v>
      </c>
      <c r="N25" s="30">
        <f t="shared" ca="1" si="5"/>
        <v>220</v>
      </c>
      <c r="O25" s="30">
        <f ca="1">IFERROR(INDEX(REPORT_DATA_BY_ZONE_MONTH!$A:$AG,$F25,MATCH(O$2,REPORT_DATA_BY_ZONE_MONTH!$A$1:$AG$1,0)), "")</f>
        <v>0</v>
      </c>
      <c r="P25" s="30">
        <f t="shared" ca="1" si="6"/>
        <v>44</v>
      </c>
      <c r="Q25" s="37">
        <f ca="1">MATCH($E25,BAPTISM_SOURCE_ZONE_MONTH!$A:$A, 0)</f>
        <v>7</v>
      </c>
      <c r="R25" s="11">
        <f ca="1">IFERROR(INDEX(BAPTISM_SOURCE_ZONE_MONTH!$A:$Z,$Q25,MATCH(R$2,BAPTISM_SOURCE_ZONE_MONTH!$A$1:$Z$1,0)),"")</f>
        <v>5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5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2016:2:0:0:SOUTH</v>
      </c>
      <c r="F26" s="37">
        <f ca="1">MATCH($E26,REPORT_DATA_BY_ZONE_MONTH!$A:$A, 0)</f>
        <v>229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153</v>
      </c>
      <c r="J26" s="30">
        <f t="shared" ca="1" si="3"/>
        <v>264</v>
      </c>
      <c r="K26" s="30">
        <f ca="1">IFERROR(INDEX(REPORT_DATA_BY_ZONE_MONTH!$A:$AG,$F26,MATCH(K$2,REPORT_DATA_BY_ZONE_MONTH!$A$1:$AG$1,0)), "")</f>
        <v>51</v>
      </c>
      <c r="L26" s="30">
        <f t="shared" ca="1" si="4"/>
        <v>132</v>
      </c>
      <c r="M26" s="30">
        <f ca="1">IFERROR(INDEX(REPORT_DATA_BY_ZONE_MONTH!$A:$AG,$F26,MATCH(M$2,REPORT_DATA_BY_ZONE_MONTH!$A$1:$AG$1,0)), "")</f>
        <v>146</v>
      </c>
      <c r="N26" s="30">
        <f t="shared" ca="1" si="5"/>
        <v>220</v>
      </c>
      <c r="O26" s="30">
        <f ca="1">IFERROR(INDEX(REPORT_DATA_BY_ZONE_MONTH!$A:$AG,$F26,MATCH(O$2,REPORT_DATA_BY_ZONE_MONTH!$A$1:$AG$1,0)), "")</f>
        <v>2</v>
      </c>
      <c r="P26" s="30">
        <f t="shared" ca="1" si="6"/>
        <v>44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1474</v>
      </c>
      <c r="C27" s="37"/>
      <c r="D27" s="37"/>
      <c r="G27" s="8">
        <f ca="1">SUMIF($C3:$C26,YEAR,G3:G26)</f>
        <v>2</v>
      </c>
      <c r="H27" s="37"/>
      <c r="R27" s="8">
        <f ca="1">SUM(R3:R26)</f>
        <v>5</v>
      </c>
      <c r="S27" s="8">
        <f t="shared" ref="S27:W27" ca="1" si="8">SUM(S3:S26)</f>
        <v>2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5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11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5</v>
      </c>
    </row>
    <row r="33" spans="1:4" ht="180">
      <c r="A33" s="8" t="s">
        <v>636</v>
      </c>
      <c r="B33" s="39" t="str">
        <f>CONCATENATE("Member Referral Goal 成員回條目標:     50%+ 
Member Referral Actual 成員回條實際:  ",$D$22)</f>
        <v>Member Referral Goal 成員回條目標:     50%+ 
Member Referral Actual 成員回條實際:  10</v>
      </c>
      <c r="C33" s="40">
        <f ca="1">IFERROR(B32/SUM(B31:B32),"0")</f>
        <v>0.41666666666666669</v>
      </c>
      <c r="D33" s="8" t="str">
        <f ca="1">TEXT(C33,"00%")</f>
        <v>42%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South Zone</v>
      </c>
    </row>
    <row r="36" spans="1:4">
      <c r="B36" s="62" t="str">
        <f ca="1">INDIRECT(CONCATENATE($B$27, "$B$2"))</f>
        <v>臺北南地帶</v>
      </c>
    </row>
    <row r="37" spans="1:4">
      <c r="B37" s="62" t="str">
        <f ca="1">INDIRECT(CONCATENATE($B$27, "$B$6"))</f>
        <v>South Stake</v>
      </c>
    </row>
    <row r="38" spans="1:4">
      <c r="B38" s="62" t="str">
        <f ca="1">INDIRECT(CONCATENATE($B$27, "$B$7"))</f>
        <v>臺北南支聯會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K36" sqref="K3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1022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1432</v>
      </c>
      <c r="C2" s="35" t="s">
        <v>1400</v>
      </c>
      <c r="D2" s="74">
        <v>85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14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976</v>
      </c>
      <c r="B10" s="27" t="s">
        <v>977</v>
      </c>
      <c r="C10" s="4" t="s">
        <v>998</v>
      </c>
      <c r="D10" s="4" t="s">
        <v>999</v>
      </c>
      <c r="E10" s="4" t="str">
        <f>CONCATENATE(YEAR,":",MONTH,":",WEEK,":",DAY,":",$A10)</f>
        <v>2016:2:2:7:TUCHENG_E</v>
      </c>
      <c r="F10" s="4">
        <f>MATCH($E10,REPORT_DATA_BY_COMP!$A:$A,0)</f>
        <v>452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978</v>
      </c>
      <c r="B11" s="27" t="s">
        <v>979</v>
      </c>
      <c r="C11" s="4" t="s">
        <v>1000</v>
      </c>
      <c r="D11" s="4" t="s">
        <v>1001</v>
      </c>
      <c r="E11" s="4" t="str">
        <f>CONCATENATE(YEAR,":",MONTH,":",WEEK,":",DAY,":",$A11)</f>
        <v>2016:2:2:7:SANXIA_A</v>
      </c>
      <c r="F11" s="4">
        <f>MATCH($E11,REPORT_DATA_BY_COMP!$A:$A,0)</f>
        <v>427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980</v>
      </c>
      <c r="B12" s="27" t="s">
        <v>981</v>
      </c>
      <c r="C12" s="4" t="s">
        <v>1002</v>
      </c>
      <c r="D12" s="4" t="s">
        <v>1003</v>
      </c>
      <c r="E12" s="4" t="str">
        <f>CONCATENATE(YEAR,":",MONTH,":",WEEK,":",DAY,":",$A12)</f>
        <v>2016:2:2:7:SANXIA_B</v>
      </c>
      <c r="F12" s="4">
        <f>MATCH($E12,REPORT_DATA_BY_COMP!$A:$A,0)</f>
        <v>428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982</v>
      </c>
      <c r="B13" s="27" t="s">
        <v>983</v>
      </c>
      <c r="C13" s="4" t="s">
        <v>1004</v>
      </c>
      <c r="D13" s="4" t="s">
        <v>1005</v>
      </c>
      <c r="E13" s="4" t="str">
        <f>CONCATENATE(YEAR,":",MONTH,":",WEEK,":",DAY,":",$A13)</f>
        <v>2016:2:2:7:TUCHENG_A_S</v>
      </c>
      <c r="F13" s="4">
        <f>MATCH($E13,REPORT_DATA_BY_COMP!$A:$A,0)</f>
        <v>450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984</v>
      </c>
      <c r="B14" s="27" t="s">
        <v>985</v>
      </c>
      <c r="C14" s="4" t="s">
        <v>1006</v>
      </c>
      <c r="D14" s="4" t="s">
        <v>1007</v>
      </c>
      <c r="E14" s="4" t="str">
        <f>CONCATENATE(YEAR,":",MONTH,":",WEEK,":",DAY,":",$A14)</f>
        <v>2016:2:2:7:TUCHENG_B_S</v>
      </c>
      <c r="F14" s="4">
        <f>MATCH($E14,REPORT_DATA_BY_COMP!$A:$A,0)</f>
        <v>451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1419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1458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986</v>
      </c>
      <c r="B17" s="27" t="s">
        <v>987</v>
      </c>
      <c r="C17" s="4" t="s">
        <v>1008</v>
      </c>
      <c r="D17" s="4" t="s">
        <v>1009</v>
      </c>
      <c r="E17" s="4" t="str">
        <f>CONCATENATE(YEAR,":",MONTH,":",WEEK,":",DAY,":",$A17)</f>
        <v>2016:2:2:7:DANFENG_E</v>
      </c>
      <c r="F17" s="4">
        <f>MATCH($E17,REPORT_DATA_BY_COMP!$A:$A,0)</f>
        <v>398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988</v>
      </c>
      <c r="B18" s="27" t="s">
        <v>989</v>
      </c>
      <c r="C18" s="4" t="s">
        <v>1010</v>
      </c>
      <c r="D18" s="4" t="s">
        <v>1011</v>
      </c>
      <c r="E18" s="4" t="str">
        <f>CONCATENATE(YEAR,":",MONTH,":",WEEK,":",DAY,":",$A18)</f>
        <v>2016:2:2:7:SIYUAN_E</v>
      </c>
      <c r="F18" s="4">
        <f>MATCH($E18,REPORT_DATA_BY_COMP!$A:$A,0)</f>
        <v>431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SUM(G17:G18)</f>
        <v>0</v>
      </c>
      <c r="H19" s="12">
        <f t="shared" ref="H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1459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990</v>
      </c>
      <c r="B21" s="27" t="s">
        <v>991</v>
      </c>
      <c r="C21" s="4" t="s">
        <v>1012</v>
      </c>
      <c r="D21" s="4" t="s">
        <v>1013</v>
      </c>
      <c r="E21" s="4" t="str">
        <f>CONCATENATE(YEAR,":",MONTH,":",WEEK,":",DAY,":",$A21)</f>
        <v>2016:2:2:7:XINPU_E</v>
      </c>
      <c r="F21" s="4">
        <f>MATCH($E21,REPORT_DATA_BY_COMP!$A:$A,0)</f>
        <v>462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992</v>
      </c>
      <c r="B22" s="27" t="s">
        <v>993</v>
      </c>
      <c r="C22" s="4" t="s">
        <v>1014</v>
      </c>
      <c r="D22" s="4" t="s">
        <v>1015</v>
      </c>
      <c r="E22" s="4" t="str">
        <f>CONCATENATE(YEAR,":",MONTH,":",WEEK,":",DAY,":",$A22)</f>
        <v>2016:2:2:7:XINBAN_E</v>
      </c>
      <c r="F22" s="4">
        <f>MATCH($E22,REPORT_DATA_BY_COMP!$A:$A,0)</f>
        <v>459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994</v>
      </c>
      <c r="B23" s="27" t="s">
        <v>995</v>
      </c>
      <c r="C23" s="4" t="s">
        <v>1016</v>
      </c>
      <c r="D23" s="4" t="s">
        <v>1017</v>
      </c>
      <c r="E23" s="4" t="str">
        <f>CONCATENATE(YEAR,":",MONTH,":",WEEK,":",DAY,":",$A23)</f>
        <v>2016:2:2:7:XINPU_S</v>
      </c>
      <c r="F23" s="4">
        <f>MATCH($E23,REPORT_DATA_BY_COMP!$A:$A,0)</f>
        <v>463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996</v>
      </c>
      <c r="B24" s="27" t="s">
        <v>997</v>
      </c>
      <c r="C24" s="4" t="s">
        <v>1018</v>
      </c>
      <c r="D24" s="4" t="s">
        <v>1019</v>
      </c>
      <c r="E24" s="4" t="str">
        <f>CONCATENATE(YEAR,":",MONTH,":",WEEK,":",DAY,":",$A24)</f>
        <v>2016:2:2:7:BANQIAO_S</v>
      </c>
      <c r="F24" s="4">
        <f>MATCH($E24,REPORT_DATA_BY_COMP!$A:$A,0)</f>
        <v>395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1419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1388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1387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1389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1390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1391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1419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6" workbookViewId="0">
      <selection activeCell="B28" sqref="B2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2014:3:0:0:WEST</v>
      </c>
      <c r="F3" s="37">
        <f ca="1">MATCH($E3,REPORT_DATA_BY_ZONE_MONTH!$A:$A, 0)</f>
        <v>43</v>
      </c>
      <c r="G3" s="30">
        <f ca="1">IFERROR(INDEX(REPORT_DATA_BY_ZONE_MONTH!$A:$AG,$F3,MATCH(G$2,REPORT_DATA_BY_ZONE_MONTH!$A$1:$AG$1,0)), "")</f>
        <v>5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264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132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220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44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2014:4:0:0:WEST</v>
      </c>
      <c r="F4" s="37">
        <f ca="1">MATCH($E4,REPORT_DATA_BY_ZONE_MONTH!$A:$A, 0)</f>
        <v>51</v>
      </c>
      <c r="G4" s="30">
        <f ca="1">IFERROR(INDEX(REPORT_DATA_BY_ZONE_MONTH!$A:$AG,$F4,MATCH(G$2,REPORT_DATA_BY_ZONE_MONTH!$A$1:$AG$1,0)), "")</f>
        <v>8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264</v>
      </c>
      <c r="K4" s="30">
        <f ca="1">IFERROR(INDEX(REPORT_DATA_BY_ZONE_MONTH!$A:$AG,$F4,MATCH(K$2,REPORT_DATA_BY_ZONE_MONTH!$A$1:$AG$1,0)), "")</f>
        <v>0</v>
      </c>
      <c r="L4" s="30">
        <f t="shared" ca="1" si="4"/>
        <v>132</v>
      </c>
      <c r="M4" s="30">
        <f ca="1">IFERROR(INDEX(REPORT_DATA_BY_ZONE_MONTH!$A:$AG,$F4,MATCH(M$2,REPORT_DATA_BY_ZONE_MONTH!$A$1:$AG$1,0)), "")</f>
        <v>0</v>
      </c>
      <c r="N4" s="30">
        <f t="shared" ca="1" si="5"/>
        <v>220</v>
      </c>
      <c r="O4" s="30">
        <f ca="1">IFERROR(INDEX(REPORT_DATA_BY_ZONE_MONTH!$A:$AG,$F4,MATCH(O$2,REPORT_DATA_BY_ZONE_MONTH!$A$1:$AG$1,0)), "")</f>
        <v>0</v>
      </c>
      <c r="P4" s="30">
        <f t="shared" ca="1" si="6"/>
        <v>44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2014:5:0:0:WEST</v>
      </c>
      <c r="F5" s="37">
        <f ca="1">MATCH($E5,REPORT_DATA_BY_ZONE_MONTH!$A:$A, 0)</f>
        <v>59</v>
      </c>
      <c r="G5" s="30">
        <f ca="1">IFERROR(INDEX(REPORT_DATA_BY_ZONE_MONTH!$A:$AG,$F5,MATCH(G$2,REPORT_DATA_BY_ZONE_MONTH!$A$1:$AG$1,0)), "")</f>
        <v>9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264</v>
      </c>
      <c r="K5" s="30">
        <f ca="1">IFERROR(INDEX(REPORT_DATA_BY_ZONE_MONTH!$A:$AG,$F5,MATCH(K$2,REPORT_DATA_BY_ZONE_MONTH!$A$1:$AG$1,0)), "")</f>
        <v>0</v>
      </c>
      <c r="L5" s="30">
        <f t="shared" ca="1" si="4"/>
        <v>132</v>
      </c>
      <c r="M5" s="30">
        <f ca="1">IFERROR(INDEX(REPORT_DATA_BY_ZONE_MONTH!$A:$AG,$F5,MATCH(M$2,REPORT_DATA_BY_ZONE_MONTH!$A$1:$AG$1,0)), "")</f>
        <v>0</v>
      </c>
      <c r="N5" s="30">
        <f t="shared" ca="1" si="5"/>
        <v>220</v>
      </c>
      <c r="O5" s="30">
        <f ca="1">IFERROR(INDEX(REPORT_DATA_BY_ZONE_MONTH!$A:$AG,$F5,MATCH(O$2,REPORT_DATA_BY_ZONE_MONTH!$A$1:$AG$1,0)), "")</f>
        <v>0</v>
      </c>
      <c r="P5" s="30">
        <f t="shared" ca="1" si="6"/>
        <v>44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2014:6:0:0:WEST</v>
      </c>
      <c r="F6" s="37">
        <f ca="1">MATCH($E6,REPORT_DATA_BY_ZONE_MONTH!$A:$A, 0)</f>
        <v>67</v>
      </c>
      <c r="G6" s="30">
        <f ca="1">IFERROR(INDEX(REPORT_DATA_BY_ZONE_MONTH!$A:$AG,$F6,MATCH(G$2,REPORT_DATA_BY_ZONE_MONTH!$A$1:$AG$1,0)), "")</f>
        <v>9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264</v>
      </c>
      <c r="K6" s="30">
        <f ca="1">IFERROR(INDEX(REPORT_DATA_BY_ZONE_MONTH!$A:$AG,$F6,MATCH(K$2,REPORT_DATA_BY_ZONE_MONTH!$A$1:$AG$1,0)), "")</f>
        <v>0</v>
      </c>
      <c r="L6" s="30">
        <f t="shared" ca="1" si="4"/>
        <v>132</v>
      </c>
      <c r="M6" s="30">
        <f ca="1">IFERROR(INDEX(REPORT_DATA_BY_ZONE_MONTH!$A:$AG,$F6,MATCH(M$2,REPORT_DATA_BY_ZONE_MONTH!$A$1:$AG$1,0)), "")</f>
        <v>0</v>
      </c>
      <c r="N6" s="30">
        <f t="shared" ca="1" si="5"/>
        <v>220</v>
      </c>
      <c r="O6" s="30">
        <f ca="1">IFERROR(INDEX(REPORT_DATA_BY_ZONE_MONTH!$A:$AG,$F6,MATCH(O$2,REPORT_DATA_BY_ZONE_MONTH!$A$1:$AG$1,0)), "")</f>
        <v>0</v>
      </c>
      <c r="P6" s="30">
        <f t="shared" ca="1" si="6"/>
        <v>44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2014:7:0:0:WEST</v>
      </c>
      <c r="F7" s="37">
        <f ca="1">MATCH($E7,REPORT_DATA_BY_ZONE_MONTH!$A:$A, 0)</f>
        <v>75</v>
      </c>
      <c r="G7" s="30">
        <f ca="1">IFERROR(INDEX(REPORT_DATA_BY_ZONE_MONTH!$A:$AG,$F7,MATCH(G$2,REPORT_DATA_BY_ZONE_MONTH!$A$1:$AG$1,0)), "")</f>
        <v>7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264</v>
      </c>
      <c r="K7" s="30">
        <f ca="1">IFERROR(INDEX(REPORT_DATA_BY_ZONE_MONTH!$A:$AG,$F7,MATCH(K$2,REPORT_DATA_BY_ZONE_MONTH!$A$1:$AG$1,0)), "")</f>
        <v>0</v>
      </c>
      <c r="L7" s="30">
        <f t="shared" ca="1" si="4"/>
        <v>132</v>
      </c>
      <c r="M7" s="30">
        <f ca="1">IFERROR(INDEX(REPORT_DATA_BY_ZONE_MONTH!$A:$AG,$F7,MATCH(M$2,REPORT_DATA_BY_ZONE_MONTH!$A$1:$AG$1,0)), "")</f>
        <v>0</v>
      </c>
      <c r="N7" s="30">
        <f t="shared" ca="1" si="5"/>
        <v>220</v>
      </c>
      <c r="O7" s="30">
        <f ca="1">IFERROR(INDEX(REPORT_DATA_BY_ZONE_MONTH!$A:$AG,$F7,MATCH(O$2,REPORT_DATA_BY_ZONE_MONTH!$A$1:$AG$1,0)), "")</f>
        <v>0</v>
      </c>
      <c r="P7" s="30">
        <f t="shared" ca="1" si="6"/>
        <v>44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2014:8:0:0:WEST</v>
      </c>
      <c r="F8" s="37">
        <f ca="1">MATCH($E8,REPORT_DATA_BY_ZONE_MONTH!$A:$A, 0)</f>
        <v>83</v>
      </c>
      <c r="G8" s="30">
        <f ca="1">IFERROR(INDEX(REPORT_DATA_BY_ZONE_MONTH!$A:$AG,$F8,MATCH(G$2,REPORT_DATA_BY_ZONE_MONTH!$A$1:$AG$1,0)), "")</f>
        <v>7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264</v>
      </c>
      <c r="K8" s="30">
        <f ca="1">IFERROR(INDEX(REPORT_DATA_BY_ZONE_MONTH!$A:$AG,$F8,MATCH(K$2,REPORT_DATA_BY_ZONE_MONTH!$A$1:$AG$1,0)), "")</f>
        <v>0</v>
      </c>
      <c r="L8" s="30">
        <f t="shared" ca="1" si="4"/>
        <v>132</v>
      </c>
      <c r="M8" s="30">
        <f ca="1">IFERROR(INDEX(REPORT_DATA_BY_ZONE_MONTH!$A:$AG,$F8,MATCH(M$2,REPORT_DATA_BY_ZONE_MONTH!$A$1:$AG$1,0)), "")</f>
        <v>0</v>
      </c>
      <c r="N8" s="30">
        <f t="shared" ca="1" si="5"/>
        <v>220</v>
      </c>
      <c r="O8" s="30">
        <f ca="1">IFERROR(INDEX(REPORT_DATA_BY_ZONE_MONTH!$A:$AG,$F8,MATCH(O$2,REPORT_DATA_BY_ZONE_MONTH!$A$1:$AG$1,0)), "")</f>
        <v>0</v>
      </c>
      <c r="P8" s="30">
        <f t="shared" ca="1" si="6"/>
        <v>44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2014:9:0:0:WEST</v>
      </c>
      <c r="F9" s="37">
        <f ca="1">MATCH($E9,REPORT_DATA_BY_ZONE_MONTH!$A:$A, 0)</f>
        <v>91</v>
      </c>
      <c r="G9" s="30">
        <f ca="1">IFERROR(INDEX(REPORT_DATA_BY_ZONE_MONTH!$A:$AG,$F9,MATCH(G$2,REPORT_DATA_BY_ZONE_MONTH!$A$1:$AG$1,0)), "")</f>
        <v>7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264</v>
      </c>
      <c r="K9" s="30">
        <f ca="1">IFERROR(INDEX(REPORT_DATA_BY_ZONE_MONTH!$A:$AG,$F9,MATCH(K$2,REPORT_DATA_BY_ZONE_MONTH!$A$1:$AG$1,0)), "")</f>
        <v>0</v>
      </c>
      <c r="L9" s="30">
        <f t="shared" ca="1" si="4"/>
        <v>132</v>
      </c>
      <c r="M9" s="30">
        <f ca="1">IFERROR(INDEX(REPORT_DATA_BY_ZONE_MONTH!$A:$AG,$F9,MATCH(M$2,REPORT_DATA_BY_ZONE_MONTH!$A$1:$AG$1,0)), "")</f>
        <v>0</v>
      </c>
      <c r="N9" s="30">
        <f t="shared" ca="1" si="5"/>
        <v>220</v>
      </c>
      <c r="O9" s="30">
        <f ca="1">IFERROR(INDEX(REPORT_DATA_BY_ZONE_MONTH!$A:$AG,$F9,MATCH(O$2,REPORT_DATA_BY_ZONE_MONTH!$A$1:$AG$1,0)), "")</f>
        <v>0</v>
      </c>
      <c r="P9" s="30">
        <f t="shared" ca="1" si="6"/>
        <v>44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2014:10:0:0:WEST</v>
      </c>
      <c r="F10" s="37">
        <f ca="1">MATCH($E10,REPORT_DATA_BY_ZONE_MONTH!$A:$A, 0)</f>
        <v>8</v>
      </c>
      <c r="G10" s="30">
        <f ca="1">IFERROR(INDEX(REPORT_DATA_BY_ZONE_MONTH!$A:$AG,$F10,MATCH(G$2,REPORT_DATA_BY_ZONE_MONTH!$A$1:$AG$1,0)), "")</f>
        <v>10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264</v>
      </c>
      <c r="K10" s="30">
        <f ca="1">IFERROR(INDEX(REPORT_DATA_BY_ZONE_MONTH!$A:$AG,$F10,MATCH(K$2,REPORT_DATA_BY_ZONE_MONTH!$A$1:$AG$1,0)), "")</f>
        <v>0</v>
      </c>
      <c r="L10" s="30">
        <f t="shared" ca="1" si="4"/>
        <v>132</v>
      </c>
      <c r="M10" s="30">
        <f ca="1">IFERROR(INDEX(REPORT_DATA_BY_ZONE_MONTH!$A:$AG,$F10,MATCH(M$2,REPORT_DATA_BY_ZONE_MONTH!$A$1:$AG$1,0)), "")</f>
        <v>0</v>
      </c>
      <c r="N10" s="30">
        <f t="shared" ca="1" si="5"/>
        <v>220</v>
      </c>
      <c r="O10" s="30">
        <f ca="1">IFERROR(INDEX(REPORT_DATA_BY_ZONE_MONTH!$A:$AG,$F10,MATCH(O$2,REPORT_DATA_BY_ZONE_MONTH!$A$1:$AG$1,0)), "")</f>
        <v>0</v>
      </c>
      <c r="P10" s="30">
        <f t="shared" ca="1" si="6"/>
        <v>44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2014:11:0:0:WEST</v>
      </c>
      <c r="F11" s="37">
        <f ca="1">MATCH($E11,REPORT_DATA_BY_ZONE_MONTH!$A:$A, 0)</f>
        <v>17</v>
      </c>
      <c r="G11" s="30">
        <f ca="1">IFERROR(INDEX(REPORT_DATA_BY_ZONE_MONTH!$A:$AG,$F11,MATCH(G$2,REPORT_DATA_BY_ZONE_MONTH!$A$1:$AG$1,0)), "")</f>
        <v>10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264</v>
      </c>
      <c r="K11" s="30">
        <f ca="1">IFERROR(INDEX(REPORT_DATA_BY_ZONE_MONTH!$A:$AG,$F11,MATCH(K$2,REPORT_DATA_BY_ZONE_MONTH!$A$1:$AG$1,0)), "")</f>
        <v>0</v>
      </c>
      <c r="L11" s="30">
        <f t="shared" ca="1" si="4"/>
        <v>132</v>
      </c>
      <c r="M11" s="30">
        <f ca="1">IFERROR(INDEX(REPORT_DATA_BY_ZONE_MONTH!$A:$AG,$F11,MATCH(M$2,REPORT_DATA_BY_ZONE_MONTH!$A$1:$AG$1,0)), "")</f>
        <v>0</v>
      </c>
      <c r="N11" s="30">
        <f t="shared" ca="1" si="5"/>
        <v>220</v>
      </c>
      <c r="O11" s="30">
        <f ca="1">IFERROR(INDEX(REPORT_DATA_BY_ZONE_MONTH!$A:$AG,$F11,MATCH(O$2,REPORT_DATA_BY_ZONE_MONTH!$A$1:$AG$1,0)), "")</f>
        <v>0</v>
      </c>
      <c r="P11" s="30">
        <f t="shared" ca="1" si="6"/>
        <v>44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2014:12:0:0:WEST</v>
      </c>
      <c r="F12" s="37">
        <f ca="1">MATCH($E12,REPORT_DATA_BY_ZONE_MONTH!$A:$A, 0)</f>
        <v>26</v>
      </c>
      <c r="G12" s="30">
        <f ca="1">IFERROR(INDEX(REPORT_DATA_BY_ZONE_MONTH!$A:$AG,$F12,MATCH(G$2,REPORT_DATA_BY_ZONE_MONTH!$A$1:$AG$1,0)), "")</f>
        <v>13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264</v>
      </c>
      <c r="K12" s="30">
        <f ca="1">IFERROR(INDEX(REPORT_DATA_BY_ZONE_MONTH!$A:$AG,$F12,MATCH(K$2,REPORT_DATA_BY_ZONE_MONTH!$A$1:$AG$1,0)), "")</f>
        <v>0</v>
      </c>
      <c r="L12" s="30">
        <f t="shared" ca="1" si="4"/>
        <v>132</v>
      </c>
      <c r="M12" s="30">
        <f ca="1">IFERROR(INDEX(REPORT_DATA_BY_ZONE_MONTH!$A:$AG,$F12,MATCH(M$2,REPORT_DATA_BY_ZONE_MONTH!$A$1:$AG$1,0)), "")</f>
        <v>0</v>
      </c>
      <c r="N12" s="30">
        <f t="shared" ca="1" si="5"/>
        <v>220</v>
      </c>
      <c r="O12" s="30">
        <f ca="1">IFERROR(INDEX(REPORT_DATA_BY_ZONE_MONTH!$A:$AG,$F12,MATCH(O$2,REPORT_DATA_BY_ZONE_MONTH!$A$1:$AG$1,0)), "")</f>
        <v>0</v>
      </c>
      <c r="P12" s="30">
        <f t="shared" ca="1" si="6"/>
        <v>44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2015:1:0:0:WEST</v>
      </c>
      <c r="F13" s="37">
        <f ca="1">MATCH($E13,REPORT_DATA_BY_ZONE_MONTH!$A:$A, 0)</f>
        <v>130</v>
      </c>
      <c r="G13" s="30">
        <f ca="1">IFERROR(INDEX(REPORT_DATA_BY_ZONE_MONTH!$A:$AG,$F13,MATCH(G$2,REPORT_DATA_BY_ZONE_MONTH!$A$1:$AG$1,0)), "")</f>
        <v>5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264</v>
      </c>
      <c r="K13" s="30">
        <f ca="1">IFERROR(INDEX(REPORT_DATA_BY_ZONE_MONTH!$A:$AG,$F13,MATCH(K$2,REPORT_DATA_BY_ZONE_MONTH!$A$1:$AG$1,0)), "")</f>
        <v>0</v>
      </c>
      <c r="L13" s="30">
        <f t="shared" ca="1" si="4"/>
        <v>132</v>
      </c>
      <c r="M13" s="30">
        <f ca="1">IFERROR(INDEX(REPORT_DATA_BY_ZONE_MONTH!$A:$AG,$F13,MATCH(M$2,REPORT_DATA_BY_ZONE_MONTH!$A$1:$AG$1,0)), "")</f>
        <v>0</v>
      </c>
      <c r="N13" s="30">
        <f t="shared" ca="1" si="5"/>
        <v>220</v>
      </c>
      <c r="O13" s="30">
        <f ca="1">IFERROR(INDEX(REPORT_DATA_BY_ZONE_MONTH!$A:$AG,$F13,MATCH(O$2,REPORT_DATA_BY_ZONE_MONTH!$A$1:$AG$1,0)), "")</f>
        <v>0</v>
      </c>
      <c r="P13" s="30">
        <f t="shared" ca="1" si="6"/>
        <v>44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2015:2:0:0:WEST</v>
      </c>
      <c r="F14" s="37">
        <f ca="1">MATCH($E14,REPORT_DATA_BY_ZONE_MONTH!$A:$A, 0)</f>
        <v>140</v>
      </c>
      <c r="G14" s="30">
        <f ca="1">IFERROR(INDEX(REPORT_DATA_BY_ZONE_MONTH!$A:$AG,$F14,MATCH(G$2,REPORT_DATA_BY_ZONE_MONTH!$A$1:$AG$1,0)), "")</f>
        <v>11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264</v>
      </c>
      <c r="K14" s="30">
        <f ca="1">IFERROR(INDEX(REPORT_DATA_BY_ZONE_MONTH!$A:$AG,$F14,MATCH(K$2,REPORT_DATA_BY_ZONE_MONTH!$A$1:$AG$1,0)), "")</f>
        <v>0</v>
      </c>
      <c r="L14" s="30">
        <f t="shared" ca="1" si="4"/>
        <v>132</v>
      </c>
      <c r="M14" s="30">
        <f ca="1">IFERROR(INDEX(REPORT_DATA_BY_ZONE_MONTH!$A:$AG,$F14,MATCH(M$2,REPORT_DATA_BY_ZONE_MONTH!$A$1:$AG$1,0)), "")</f>
        <v>0</v>
      </c>
      <c r="N14" s="30">
        <f t="shared" ca="1" si="5"/>
        <v>220</v>
      </c>
      <c r="O14" s="30">
        <f ca="1">IFERROR(INDEX(REPORT_DATA_BY_ZONE_MONTH!$A:$AG,$F14,MATCH(O$2,REPORT_DATA_BY_ZONE_MONTH!$A$1:$AG$1,0)), "")</f>
        <v>0</v>
      </c>
      <c r="P14" s="30">
        <f t="shared" ca="1" si="6"/>
        <v>44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2015:3:0:0:WEST</v>
      </c>
      <c r="F15" s="37">
        <f ca="1">MATCH($E15,REPORT_DATA_BY_ZONE_MONTH!$A:$A, 0)</f>
        <v>150</v>
      </c>
      <c r="G15" s="30">
        <f ca="1">IFERROR(INDEX(REPORT_DATA_BY_ZONE_MONTH!$A:$AG,$F15,MATCH(G$2,REPORT_DATA_BY_ZONE_MONTH!$A$1:$AG$1,0)), "")</f>
        <v>8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264</v>
      </c>
      <c r="K15" s="30">
        <f ca="1">IFERROR(INDEX(REPORT_DATA_BY_ZONE_MONTH!$A:$AG,$F15,MATCH(K$2,REPORT_DATA_BY_ZONE_MONTH!$A$1:$AG$1,0)), "")</f>
        <v>0</v>
      </c>
      <c r="L15" s="30">
        <f t="shared" ca="1" si="4"/>
        <v>132</v>
      </c>
      <c r="M15" s="30">
        <f ca="1">IFERROR(INDEX(REPORT_DATA_BY_ZONE_MONTH!$A:$AG,$F15,MATCH(M$2,REPORT_DATA_BY_ZONE_MONTH!$A$1:$AG$1,0)), "")</f>
        <v>0</v>
      </c>
      <c r="N15" s="30">
        <f t="shared" ca="1" si="5"/>
        <v>220</v>
      </c>
      <c r="O15" s="30">
        <f ca="1">IFERROR(INDEX(REPORT_DATA_BY_ZONE_MONTH!$A:$AG,$F15,MATCH(O$2,REPORT_DATA_BY_ZONE_MONTH!$A$1:$AG$1,0)), "")</f>
        <v>0</v>
      </c>
      <c r="P15" s="30">
        <f t="shared" ca="1" si="6"/>
        <v>44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2015:4:0:0:WEST</v>
      </c>
      <c r="F16" s="37">
        <f ca="1">MATCH($E16,REPORT_DATA_BY_ZONE_MONTH!$A:$A, 0)</f>
        <v>160</v>
      </c>
      <c r="G16" s="30">
        <f ca="1">IFERROR(INDEX(REPORT_DATA_BY_ZONE_MONTH!$A:$AG,$F16,MATCH(G$2,REPORT_DATA_BY_ZONE_MONTH!$A$1:$AG$1,0)), "")</f>
        <v>3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264</v>
      </c>
      <c r="K16" s="30">
        <f ca="1">IFERROR(INDEX(REPORT_DATA_BY_ZONE_MONTH!$A:$AG,$F16,MATCH(K$2,REPORT_DATA_BY_ZONE_MONTH!$A$1:$AG$1,0)), "")</f>
        <v>0</v>
      </c>
      <c r="L16" s="30">
        <f t="shared" ca="1" si="4"/>
        <v>132</v>
      </c>
      <c r="M16" s="30">
        <f ca="1">IFERROR(INDEX(REPORT_DATA_BY_ZONE_MONTH!$A:$AG,$F16,MATCH(M$2,REPORT_DATA_BY_ZONE_MONTH!$A$1:$AG$1,0)), "")</f>
        <v>0</v>
      </c>
      <c r="N16" s="30">
        <f t="shared" ca="1" si="5"/>
        <v>220</v>
      </c>
      <c r="O16" s="30">
        <f ca="1">IFERROR(INDEX(REPORT_DATA_BY_ZONE_MONTH!$A:$AG,$F16,MATCH(O$2,REPORT_DATA_BY_ZONE_MONTH!$A$1:$AG$1,0)), "")</f>
        <v>0</v>
      </c>
      <c r="P16" s="30">
        <f t="shared" ca="1" si="6"/>
        <v>44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2015:5:0:0:WEST</v>
      </c>
      <c r="F17" s="37">
        <f ca="1">MATCH($E17,REPORT_DATA_BY_ZONE_MONTH!$A:$A, 0)</f>
        <v>170</v>
      </c>
      <c r="G17" s="30">
        <f ca="1">IFERROR(INDEX(REPORT_DATA_BY_ZONE_MONTH!$A:$AG,$F17,MATCH(G$2,REPORT_DATA_BY_ZONE_MONTH!$A$1:$AG$1,0)), "")</f>
        <v>1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264</v>
      </c>
      <c r="K17" s="30">
        <f ca="1">IFERROR(INDEX(REPORT_DATA_BY_ZONE_MONTH!$A:$AG,$F17,MATCH(K$2,REPORT_DATA_BY_ZONE_MONTH!$A$1:$AG$1,0)), "")</f>
        <v>0</v>
      </c>
      <c r="L17" s="30">
        <f t="shared" ca="1" si="4"/>
        <v>132</v>
      </c>
      <c r="M17" s="30">
        <f ca="1">IFERROR(INDEX(REPORT_DATA_BY_ZONE_MONTH!$A:$AG,$F17,MATCH(M$2,REPORT_DATA_BY_ZONE_MONTH!$A$1:$AG$1,0)), "")</f>
        <v>0</v>
      </c>
      <c r="N17" s="30">
        <f t="shared" ca="1" si="5"/>
        <v>220</v>
      </c>
      <c r="O17" s="30">
        <f ca="1">IFERROR(INDEX(REPORT_DATA_BY_ZONE_MONTH!$A:$AG,$F17,MATCH(O$2,REPORT_DATA_BY_ZONE_MONTH!$A$1:$AG$1,0)), "")</f>
        <v>0</v>
      </c>
      <c r="P17" s="30">
        <f t="shared" ca="1" si="6"/>
        <v>44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2015:6:0:0:WEST</v>
      </c>
      <c r="F18" s="37">
        <f ca="1">MATCH($E18,REPORT_DATA_BY_ZONE_MONTH!$A:$A, 0)</f>
        <v>180</v>
      </c>
      <c r="G18" s="30">
        <f ca="1">IFERROR(INDEX(REPORT_DATA_BY_ZONE_MONTH!$A:$AG,$F18,MATCH(G$2,REPORT_DATA_BY_ZONE_MONTH!$A$1:$AG$1,0)), "")</f>
        <v>5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264</v>
      </c>
      <c r="K18" s="30">
        <f ca="1">IFERROR(INDEX(REPORT_DATA_BY_ZONE_MONTH!$A:$AG,$F18,MATCH(K$2,REPORT_DATA_BY_ZONE_MONTH!$A$1:$AG$1,0)), "")</f>
        <v>0</v>
      </c>
      <c r="L18" s="30">
        <f t="shared" ca="1" si="4"/>
        <v>132</v>
      </c>
      <c r="M18" s="30">
        <f ca="1">IFERROR(INDEX(REPORT_DATA_BY_ZONE_MONTH!$A:$AG,$F18,MATCH(M$2,REPORT_DATA_BY_ZONE_MONTH!$A$1:$AG$1,0)), "")</f>
        <v>0</v>
      </c>
      <c r="N18" s="30">
        <f t="shared" ca="1" si="5"/>
        <v>220</v>
      </c>
      <c r="O18" s="30">
        <f ca="1">IFERROR(INDEX(REPORT_DATA_BY_ZONE_MONTH!$A:$AG,$F18,MATCH(O$2,REPORT_DATA_BY_ZONE_MONTH!$A$1:$AG$1,0)), "")</f>
        <v>0</v>
      </c>
      <c r="P18" s="30">
        <f t="shared" ca="1" si="6"/>
        <v>44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2015:7:0:0:WEST</v>
      </c>
      <c r="F19" s="37">
        <f ca="1">MATCH($E19,REPORT_DATA_BY_ZONE_MONTH!$A:$A, 0)</f>
        <v>190</v>
      </c>
      <c r="G19" s="30">
        <f ca="1">IFERROR(INDEX(REPORT_DATA_BY_ZONE_MONTH!$A:$AG,$F19,MATCH(G$2,REPORT_DATA_BY_ZONE_MONTH!$A$1:$AG$1,0)), "")</f>
        <v>7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264</v>
      </c>
      <c r="K19" s="30">
        <f ca="1">IFERROR(INDEX(REPORT_DATA_BY_ZONE_MONTH!$A:$AG,$F19,MATCH(K$2,REPORT_DATA_BY_ZONE_MONTH!$A$1:$AG$1,0)), "")</f>
        <v>0</v>
      </c>
      <c r="L19" s="30">
        <f t="shared" ca="1" si="4"/>
        <v>132</v>
      </c>
      <c r="M19" s="30">
        <f ca="1">IFERROR(INDEX(REPORT_DATA_BY_ZONE_MONTH!$A:$AG,$F19,MATCH(M$2,REPORT_DATA_BY_ZONE_MONTH!$A$1:$AG$1,0)), "")</f>
        <v>0</v>
      </c>
      <c r="N19" s="30">
        <f t="shared" ca="1" si="5"/>
        <v>220</v>
      </c>
      <c r="O19" s="30">
        <f ca="1">IFERROR(INDEX(REPORT_DATA_BY_ZONE_MONTH!$A:$AG,$F19,MATCH(O$2,REPORT_DATA_BY_ZONE_MONTH!$A$1:$AG$1,0)), "")</f>
        <v>0</v>
      </c>
      <c r="P19" s="30">
        <f t="shared" ca="1" si="6"/>
        <v>44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2015:8:0:0:WEST</v>
      </c>
      <c r="F20" s="37">
        <f ca="1">MATCH($E20,REPORT_DATA_BY_ZONE_MONTH!$A:$A, 0)</f>
        <v>200</v>
      </c>
      <c r="G20" s="30">
        <f ca="1">IFERROR(INDEX(REPORT_DATA_BY_ZONE_MONTH!$A:$AG,$F20,MATCH(G$2,REPORT_DATA_BY_ZONE_MONTH!$A$1:$AG$1,0)), "")</f>
        <v>1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264</v>
      </c>
      <c r="K20" s="30">
        <f ca="1">IFERROR(INDEX(REPORT_DATA_BY_ZONE_MONTH!$A:$AG,$F20,MATCH(K$2,REPORT_DATA_BY_ZONE_MONTH!$A$1:$AG$1,0)), "")</f>
        <v>0</v>
      </c>
      <c r="L20" s="30">
        <f t="shared" ca="1" si="4"/>
        <v>132</v>
      </c>
      <c r="M20" s="30">
        <f ca="1">IFERROR(INDEX(REPORT_DATA_BY_ZONE_MONTH!$A:$AG,$F20,MATCH(M$2,REPORT_DATA_BY_ZONE_MONTH!$A$1:$AG$1,0)), "")</f>
        <v>0</v>
      </c>
      <c r="N20" s="30">
        <f t="shared" ca="1" si="5"/>
        <v>220</v>
      </c>
      <c r="O20" s="30">
        <f ca="1">IFERROR(INDEX(REPORT_DATA_BY_ZONE_MONTH!$A:$AG,$F20,MATCH(O$2,REPORT_DATA_BY_ZONE_MONTH!$A$1:$AG$1,0)), "")</f>
        <v>0</v>
      </c>
      <c r="P20" s="30">
        <f t="shared" ca="1" si="6"/>
        <v>44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2015:9:0:0:WEST</v>
      </c>
      <c r="F21" s="37">
        <f ca="1">MATCH($E21,REPORT_DATA_BY_ZONE_MONTH!$A:$A, 0)</f>
        <v>210</v>
      </c>
      <c r="G21" s="30">
        <f ca="1">IFERROR(INDEX(REPORT_DATA_BY_ZONE_MONTH!$A:$AG,$F21,MATCH(G$2,REPORT_DATA_BY_ZONE_MONTH!$A$1:$AG$1,0)), "")</f>
        <v>1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264</v>
      </c>
      <c r="K21" s="30">
        <f ca="1">IFERROR(INDEX(REPORT_DATA_BY_ZONE_MONTH!$A:$AG,$F21,MATCH(K$2,REPORT_DATA_BY_ZONE_MONTH!$A$1:$AG$1,0)), "")</f>
        <v>0</v>
      </c>
      <c r="L21" s="30">
        <f t="shared" ca="1" si="4"/>
        <v>132</v>
      </c>
      <c r="M21" s="30">
        <f ca="1">IFERROR(INDEX(REPORT_DATA_BY_ZONE_MONTH!$A:$AG,$F21,MATCH(M$2,REPORT_DATA_BY_ZONE_MONTH!$A$1:$AG$1,0)), "")</f>
        <v>0</v>
      </c>
      <c r="N21" s="30">
        <f t="shared" ca="1" si="5"/>
        <v>220</v>
      </c>
      <c r="O21" s="30">
        <f ca="1">IFERROR(INDEX(REPORT_DATA_BY_ZONE_MONTH!$A:$AG,$F21,MATCH(O$2,REPORT_DATA_BY_ZONE_MONTH!$A$1:$AG$1,0)), "")</f>
        <v>0</v>
      </c>
      <c r="P21" s="30">
        <f t="shared" ca="1" si="6"/>
        <v>44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2015:10:0:0:WEST</v>
      </c>
      <c r="F22" s="37">
        <f ca="1">MATCH($E22,REPORT_DATA_BY_ZONE_MONTH!$A:$A, 0)</f>
        <v>100</v>
      </c>
      <c r="G22" s="30">
        <f ca="1">IFERROR(INDEX(REPORT_DATA_BY_ZONE_MONTH!$A:$AG,$F22,MATCH(G$2,REPORT_DATA_BY_ZONE_MONTH!$A$1:$AG$1,0)), "")</f>
        <v>2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264</v>
      </c>
      <c r="K22" s="30">
        <f ca="1">IFERROR(INDEX(REPORT_DATA_BY_ZONE_MONTH!$A:$AG,$F22,MATCH(K$2,REPORT_DATA_BY_ZONE_MONTH!$A$1:$AG$1,0)), "")</f>
        <v>0</v>
      </c>
      <c r="L22" s="30">
        <f t="shared" ca="1" si="4"/>
        <v>132</v>
      </c>
      <c r="M22" s="30">
        <f ca="1">IFERROR(INDEX(REPORT_DATA_BY_ZONE_MONTH!$A:$AG,$F22,MATCH(M$2,REPORT_DATA_BY_ZONE_MONTH!$A$1:$AG$1,0)), "")</f>
        <v>0</v>
      </c>
      <c r="N22" s="30">
        <f t="shared" ca="1" si="5"/>
        <v>220</v>
      </c>
      <c r="O22" s="30">
        <f ca="1">IFERROR(INDEX(REPORT_DATA_BY_ZONE_MONTH!$A:$AG,$F22,MATCH(O$2,REPORT_DATA_BY_ZONE_MONTH!$A$1:$AG$1,0)), "")</f>
        <v>0</v>
      </c>
      <c r="P22" s="30">
        <f t="shared" ca="1" si="6"/>
        <v>44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2015:11:0:0:WEST</v>
      </c>
      <c r="F23" s="37">
        <f ca="1">MATCH($E23,REPORT_DATA_BY_ZONE_MONTH!$A:$A, 0)</f>
        <v>110</v>
      </c>
      <c r="G23" s="30">
        <f ca="1">IFERROR(INDEX(REPORT_DATA_BY_ZONE_MONTH!$A:$AG,$F23,MATCH(G$2,REPORT_DATA_BY_ZONE_MONTH!$A$1:$AG$1,0)), "")</f>
        <v>2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264</v>
      </c>
      <c r="K23" s="30">
        <f ca="1">IFERROR(INDEX(REPORT_DATA_BY_ZONE_MONTH!$A:$AG,$F23,MATCH(K$2,REPORT_DATA_BY_ZONE_MONTH!$A$1:$AG$1,0)), "")</f>
        <v>0</v>
      </c>
      <c r="L23" s="30">
        <f t="shared" ca="1" si="4"/>
        <v>132</v>
      </c>
      <c r="M23" s="30">
        <f ca="1">IFERROR(INDEX(REPORT_DATA_BY_ZONE_MONTH!$A:$AG,$F23,MATCH(M$2,REPORT_DATA_BY_ZONE_MONTH!$A$1:$AG$1,0)), "")</f>
        <v>0</v>
      </c>
      <c r="N23" s="30">
        <f t="shared" ca="1" si="5"/>
        <v>220</v>
      </c>
      <c r="O23" s="30">
        <f ca="1">IFERROR(INDEX(REPORT_DATA_BY_ZONE_MONTH!$A:$AG,$F23,MATCH(O$2,REPORT_DATA_BY_ZONE_MONTH!$A$1:$AG$1,0)), "")</f>
        <v>0</v>
      </c>
      <c r="P23" s="30">
        <f t="shared" ca="1" si="6"/>
        <v>44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2015:12:0:0:WEST</v>
      </c>
      <c r="F24" s="37">
        <f ca="1">MATCH($E24,REPORT_DATA_BY_ZONE_MONTH!$A:$A, 0)</f>
        <v>121</v>
      </c>
      <c r="G24" s="30">
        <f ca="1">IFERROR(INDEX(REPORT_DATA_BY_ZONE_MONTH!$A:$AG,$F24,MATCH(G$2,REPORT_DATA_BY_ZONE_MONTH!$A$1:$AG$1,0)), "")</f>
        <v>3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264</v>
      </c>
      <c r="K24" s="30">
        <f ca="1">IFERROR(INDEX(REPORT_DATA_BY_ZONE_MONTH!$A:$AG,$F24,MATCH(K$2,REPORT_DATA_BY_ZONE_MONTH!$A$1:$AG$1,0)), "")</f>
        <v>0</v>
      </c>
      <c r="L24" s="30">
        <f t="shared" ca="1" si="4"/>
        <v>132</v>
      </c>
      <c r="M24" s="30">
        <f ca="1">IFERROR(INDEX(REPORT_DATA_BY_ZONE_MONTH!$A:$AG,$F24,MATCH(M$2,REPORT_DATA_BY_ZONE_MONTH!$A$1:$AG$1,0)), "")</f>
        <v>0</v>
      </c>
      <c r="N24" s="30">
        <f t="shared" ca="1" si="5"/>
        <v>220</v>
      </c>
      <c r="O24" s="30">
        <f ca="1">IFERROR(INDEX(REPORT_DATA_BY_ZONE_MONTH!$A:$AG,$F24,MATCH(O$2,REPORT_DATA_BY_ZONE_MONTH!$A$1:$AG$1,0)), "")</f>
        <v>0</v>
      </c>
      <c r="P24" s="30">
        <f t="shared" ca="1" si="6"/>
        <v>44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2016:1:0:0:WEST</v>
      </c>
      <c r="F25" s="37">
        <f ca="1">MATCH($E25,REPORT_DATA_BY_ZONE_MONTH!$A:$A, 0)</f>
        <v>221</v>
      </c>
      <c r="G25" s="30">
        <f ca="1">IFERROR(INDEX(REPORT_DATA_BY_ZONE_MONTH!$A:$AG,$F25,MATCH(G$2,REPORT_DATA_BY_ZONE_MONTH!$A$1:$AG$1,0)), "")</f>
        <v>8</v>
      </c>
      <c r="H25" s="30">
        <f t="shared" si="2"/>
        <v>8</v>
      </c>
      <c r="I25" s="30">
        <f ca="1">IFERROR(INDEX(REPORT_DATA_BY_ZONE_MONTH!$A:$AG,$F25,MATCH(I$2,REPORT_DATA_BY_ZONE_MONTH!$A$1:$AG$1,0)), "")</f>
        <v>150</v>
      </c>
      <c r="J25" s="30">
        <f t="shared" ca="1" si="3"/>
        <v>264</v>
      </c>
      <c r="K25" s="30">
        <f ca="1">IFERROR(INDEX(REPORT_DATA_BY_ZONE_MONTH!$A:$AG,$F25,MATCH(K$2,REPORT_DATA_BY_ZONE_MONTH!$A$1:$AG$1,0)), "")</f>
        <v>33</v>
      </c>
      <c r="L25" s="30">
        <f t="shared" ca="1" si="4"/>
        <v>132</v>
      </c>
      <c r="M25" s="30">
        <f ca="1">IFERROR(INDEX(REPORT_DATA_BY_ZONE_MONTH!$A:$AG,$F25,MATCH(M$2,REPORT_DATA_BY_ZONE_MONTH!$A$1:$AG$1,0)), "")</f>
        <v>114</v>
      </c>
      <c r="N25" s="30">
        <f t="shared" ca="1" si="5"/>
        <v>220</v>
      </c>
      <c r="O25" s="30">
        <f ca="1">IFERROR(INDEX(REPORT_DATA_BY_ZONE_MONTH!$A:$AG,$F25,MATCH(O$2,REPORT_DATA_BY_ZONE_MONTH!$A$1:$AG$1,0)), "")</f>
        <v>0</v>
      </c>
      <c r="P25" s="30">
        <f t="shared" ca="1" si="6"/>
        <v>44</v>
      </c>
      <c r="Q25" s="37">
        <f ca="1">MATCH($E25,BAPTISM_SOURCE_ZONE_MONTH!$A:$A, 0)</f>
        <v>10</v>
      </c>
      <c r="R25" s="11">
        <f ca="1">IFERROR(INDEX(BAPTISM_SOURCE_ZONE_MONTH!$A:$Z,$Q25,MATCH(R$2,BAPTISM_SOURCE_ZONE_MONTH!$A$1:$Z$1,0)),"")</f>
        <v>7</v>
      </c>
      <c r="S25" s="11">
        <f ca="1">IFERROR(INDEX(BAPTISM_SOURCE_ZONE_MONTH!$A:$Z,$Q25,MATCH(S$2,BAPTISM_SOURCE_ZONE_MONTH!$A$1:$Z$1,0)),"")</f>
        <v>1</v>
      </c>
      <c r="T25" s="11">
        <f ca="1">IFERROR(INDEX(BAPTISM_SOURCE_ZONE_MONTH!$A:$Z,$Q25,MATCH(T$2,BAPTISM_SOURCE_ZONE_MONTH!$A$1:$Z$1,0)),"")</f>
        <v>1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3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2016:2:0:0:WEST</v>
      </c>
      <c r="F26" s="37">
        <f ca="1">MATCH($E26,REPORT_DATA_BY_ZONE_MONTH!$A:$A, 0)</f>
        <v>232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116</v>
      </c>
      <c r="J26" s="30">
        <f t="shared" ca="1" si="3"/>
        <v>264</v>
      </c>
      <c r="K26" s="30">
        <f ca="1">IFERROR(INDEX(REPORT_DATA_BY_ZONE_MONTH!$A:$AG,$F26,MATCH(K$2,REPORT_DATA_BY_ZONE_MONTH!$A$1:$AG$1,0)), "")</f>
        <v>37</v>
      </c>
      <c r="L26" s="30">
        <f t="shared" ca="1" si="4"/>
        <v>132</v>
      </c>
      <c r="M26" s="30">
        <f ca="1">IFERROR(INDEX(REPORT_DATA_BY_ZONE_MONTH!$A:$AG,$F26,MATCH(M$2,REPORT_DATA_BY_ZONE_MONTH!$A$1:$AG$1,0)), "")</f>
        <v>76</v>
      </c>
      <c r="N26" s="30">
        <f t="shared" ca="1" si="5"/>
        <v>220</v>
      </c>
      <c r="O26" s="30">
        <f ca="1">IFERROR(INDEX(REPORT_DATA_BY_ZONE_MONTH!$A:$AG,$F26,MATCH(O$2,REPORT_DATA_BY_ZONE_MONTH!$A$1:$AG$1,0)), "")</f>
        <v>4</v>
      </c>
      <c r="P26" s="30">
        <f t="shared" ca="1" si="6"/>
        <v>44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1475</v>
      </c>
      <c r="C27" s="37"/>
      <c r="D27" s="37"/>
      <c r="G27" s="8">
        <f ca="1">SUMIF($C3:$C26,YEAR,G3:G26)</f>
        <v>8</v>
      </c>
      <c r="H27" s="37"/>
      <c r="R27" s="8">
        <f ca="1">SUM(R3:R26)</f>
        <v>7</v>
      </c>
      <c r="S27" s="8">
        <f t="shared" ref="S27:W27" ca="1" si="8">SUM(S3:S26)</f>
        <v>1</v>
      </c>
      <c r="T27" s="8">
        <f t="shared" ca="1" si="8"/>
        <v>1</v>
      </c>
      <c r="U27" s="8">
        <f t="shared" ca="1" si="8"/>
        <v>0</v>
      </c>
      <c r="V27" s="8">
        <f t="shared" ca="1" si="8"/>
        <v>0</v>
      </c>
      <c r="W27" s="8">
        <f t="shared" ca="1" si="8"/>
        <v>3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11</v>
      </c>
    </row>
    <row r="31" spans="1:23">
      <c r="A31" s="8" t="s">
        <v>633</v>
      </c>
      <c r="B31" s="8">
        <f ca="1">SUM(R27:T27)</f>
        <v>9</v>
      </c>
    </row>
    <row r="32" spans="1:23">
      <c r="A32" s="8" t="s">
        <v>634</v>
      </c>
      <c r="B32" s="8">
        <f ca="1">SUM(U27:W27)</f>
        <v>3</v>
      </c>
    </row>
    <row r="33" spans="1:4" ht="180">
      <c r="A33" s="8" t="s">
        <v>636</v>
      </c>
      <c r="B33" s="39" t="str">
        <f>CONCATENATE("Member Referral Goal 成員回條目標:     50%+ 
Member Referral Actual 成員回條實際:  ",$D$22)</f>
        <v>Member Referral Goal 成員回條目標:     50%+ 
Member Referral Actual 成員回條實際:  10</v>
      </c>
      <c r="C33" s="40">
        <f ca="1">IFERROR(B32/SUM(B31:B32),"0")</f>
        <v>0.25</v>
      </c>
      <c r="D33" s="8" t="str">
        <f ca="1">TEXT(C33,"00%")</f>
        <v>25%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8</v>
      </c>
      <c r="C34" s="8">
        <f>TAOYUAN!$D$2</f>
        <v>100</v>
      </c>
      <c r="D34" s="8">
        <f ca="1">$G$27</f>
        <v>8</v>
      </c>
    </row>
    <row r="35" spans="1:4" ht="23.25">
      <c r="A35" s="8" t="s">
        <v>1420</v>
      </c>
      <c r="B35" s="64" t="str">
        <f ca="1">INDIRECT(CONCATENATE($B$27, "$B$1"))</f>
        <v>West Zone</v>
      </c>
    </row>
    <row r="36" spans="1:4">
      <c r="B36" s="62" t="str">
        <f ca="1">INDIRECT(CONCATENATE($B$27, "$B$2"))</f>
        <v>臺北西地帶</v>
      </c>
    </row>
    <row r="37" spans="1:4">
      <c r="B37" s="62" t="str">
        <f ca="1">INDIRECT(CONCATENATE($B$27, "$B$6"))</f>
        <v>West Stake</v>
      </c>
    </row>
    <row r="38" spans="1:4">
      <c r="B38" s="62" t="str">
        <f ca="1">INDIRECT(CONCATENATE($B$27, "$B$7"))</f>
        <v>臺北西支聯會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topLeftCell="A13" workbookViewId="0">
      <selection activeCell="J12" sqref="J12"/>
    </sheetView>
  </sheetViews>
  <sheetFormatPr defaultRowHeight="15"/>
  <cols>
    <col min="1" max="1" width="20.28515625" customWidth="1"/>
    <col min="2" max="2" width="1.710937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1190</v>
      </c>
      <c r="B2" s="3" t="s">
        <v>1462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1259</v>
      </c>
      <c r="B3" s="3" t="s">
        <v>1462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1213</v>
      </c>
      <c r="B4" s="3" t="s">
        <v>1462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1236</v>
      </c>
      <c r="B5" s="3" t="s">
        <v>1462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1294</v>
      </c>
      <c r="B6" s="3" t="s">
        <v>1462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1317</v>
      </c>
      <c r="B7" s="3" t="s">
        <v>1462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1340</v>
      </c>
      <c r="B8" s="3" t="s">
        <v>1462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1363</v>
      </c>
      <c r="B9" s="3" t="s">
        <v>1462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1386</v>
      </c>
      <c r="B10" s="3" t="s">
        <v>1462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1189</v>
      </c>
      <c r="B11" s="3" t="s">
        <v>1462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1258</v>
      </c>
      <c r="B12" s="3" t="s">
        <v>1462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1212</v>
      </c>
      <c r="B13" s="3" t="s">
        <v>1462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1235</v>
      </c>
      <c r="B14" s="3" t="s">
        <v>1462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1293</v>
      </c>
      <c r="B15" s="3" t="s">
        <v>1462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1316</v>
      </c>
      <c r="B16" s="3" t="s">
        <v>1462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1339</v>
      </c>
      <c r="B17" s="3" t="s">
        <v>1462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1362</v>
      </c>
      <c r="B18" s="3" t="s">
        <v>1462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1385</v>
      </c>
      <c r="B19" s="3" t="s">
        <v>1462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1188</v>
      </c>
      <c r="B20" s="3" t="s">
        <v>1462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1257</v>
      </c>
      <c r="B21" s="3" t="s">
        <v>1462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1211</v>
      </c>
      <c r="B22" s="3" t="s">
        <v>1462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1234</v>
      </c>
      <c r="B23" s="3" t="s">
        <v>1462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1292</v>
      </c>
      <c r="B24" s="3" t="s">
        <v>1462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1315</v>
      </c>
      <c r="B25" s="3" t="s">
        <v>1462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1338</v>
      </c>
      <c r="B26" s="3" t="s">
        <v>1462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1361</v>
      </c>
      <c r="B27" s="3" t="s">
        <v>1462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1384</v>
      </c>
      <c r="B28" s="3" t="s">
        <v>1462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1198</v>
      </c>
      <c r="B29" s="3" t="s">
        <v>1462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1267</v>
      </c>
      <c r="B30" s="3" t="s">
        <v>1462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1221</v>
      </c>
      <c r="B31" s="3" t="s">
        <v>1462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1244</v>
      </c>
      <c r="B32" s="3" t="s">
        <v>1462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1302</v>
      </c>
      <c r="B33" s="3" t="s">
        <v>1462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1325</v>
      </c>
      <c r="B34" s="3" t="s">
        <v>1462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1348</v>
      </c>
      <c r="B35" s="3" t="s">
        <v>1462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1371</v>
      </c>
      <c r="B36" s="3" t="s">
        <v>1462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1197</v>
      </c>
      <c r="B37" s="3" t="s">
        <v>1462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1266</v>
      </c>
      <c r="B38" s="3" t="s">
        <v>1462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1220</v>
      </c>
      <c r="B39" s="3" t="s">
        <v>1462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1243</v>
      </c>
      <c r="B40" s="3" t="s">
        <v>1462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1301</v>
      </c>
      <c r="B41" s="3" t="s">
        <v>1462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1324</v>
      </c>
      <c r="B42" s="3" t="s">
        <v>1462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1347</v>
      </c>
      <c r="B43" s="3" t="s">
        <v>1462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1370</v>
      </c>
      <c r="B44" s="3" t="s">
        <v>1462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1196</v>
      </c>
      <c r="B45" s="3" t="s">
        <v>1462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1265</v>
      </c>
      <c r="B46" s="3" t="s">
        <v>1462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1219</v>
      </c>
      <c r="B47" s="3" t="s">
        <v>1462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1242</v>
      </c>
      <c r="B48" s="3" t="s">
        <v>1462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1300</v>
      </c>
      <c r="B49" s="3" t="s">
        <v>1462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1323</v>
      </c>
      <c r="B50" s="3" t="s">
        <v>1462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1346</v>
      </c>
      <c r="B51" s="3" t="s">
        <v>1462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1369</v>
      </c>
      <c r="B52" s="3" t="s">
        <v>1462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1195</v>
      </c>
      <c r="B53" s="3" t="s">
        <v>1462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1264</v>
      </c>
      <c r="B54" s="3" t="s">
        <v>1462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1218</v>
      </c>
      <c r="B55" s="3" t="s">
        <v>1462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1241</v>
      </c>
      <c r="B56" s="3" t="s">
        <v>1462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1299</v>
      </c>
      <c r="B57" s="3" t="s">
        <v>1462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1322</v>
      </c>
      <c r="B58" s="3" t="s">
        <v>1462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1345</v>
      </c>
      <c r="B59" s="3" t="s">
        <v>1462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1368</v>
      </c>
      <c r="B60" s="3" t="s">
        <v>1462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1194</v>
      </c>
      <c r="B61" s="3" t="s">
        <v>1462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1263</v>
      </c>
      <c r="B62" s="3" t="s">
        <v>1462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1217</v>
      </c>
      <c r="B63" s="3" t="s">
        <v>1462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1240</v>
      </c>
      <c r="B64" s="3" t="s">
        <v>1462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1298</v>
      </c>
      <c r="B65" s="3" t="s">
        <v>1462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1321</v>
      </c>
      <c r="B66" s="3" t="s">
        <v>1462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1344</v>
      </c>
      <c r="B67" s="3" t="s">
        <v>1462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1367</v>
      </c>
      <c r="B68" s="3" t="s">
        <v>1462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1193</v>
      </c>
      <c r="B69" s="3" t="s">
        <v>1462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1262</v>
      </c>
      <c r="B70" s="3" t="s">
        <v>1462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1216</v>
      </c>
      <c r="B71" s="3" t="s">
        <v>1462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1239</v>
      </c>
      <c r="B72" s="3" t="s">
        <v>1462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1297</v>
      </c>
      <c r="B73" s="3" t="s">
        <v>1462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1320</v>
      </c>
      <c r="B74" s="3" t="s">
        <v>1462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1343</v>
      </c>
      <c r="B75" s="3" t="s">
        <v>1462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1366</v>
      </c>
      <c r="B76" s="3" t="s">
        <v>1462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1192</v>
      </c>
      <c r="B77" s="3" t="s">
        <v>1462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1261</v>
      </c>
      <c r="B78" s="3" t="s">
        <v>1462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1215</v>
      </c>
      <c r="B79" s="3" t="s">
        <v>1462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1238</v>
      </c>
      <c r="B80" s="3" t="s">
        <v>1462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1296</v>
      </c>
      <c r="B81" s="3" t="s">
        <v>1462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1319</v>
      </c>
      <c r="B82" s="3" t="s">
        <v>1462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1342</v>
      </c>
      <c r="B83" s="3" t="s">
        <v>1462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1365</v>
      </c>
      <c r="B84" s="3" t="s">
        <v>1462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1191</v>
      </c>
      <c r="B85" s="3" t="s">
        <v>1462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1260</v>
      </c>
      <c r="B86" s="3" t="s">
        <v>1462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1214</v>
      </c>
      <c r="B87" s="3" t="s">
        <v>1462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1237</v>
      </c>
      <c r="B88" s="3" t="s">
        <v>1462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1295</v>
      </c>
      <c r="B89" s="3" t="s">
        <v>1462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1318</v>
      </c>
      <c r="B90" s="3" t="s">
        <v>1462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1341</v>
      </c>
      <c r="B91" s="3" t="s">
        <v>1462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1364</v>
      </c>
      <c r="B92" s="3" t="s">
        <v>1462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1178</v>
      </c>
      <c r="B93" s="3" t="s">
        <v>1462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1247</v>
      </c>
      <c r="B94" s="3" t="s">
        <v>1462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1201</v>
      </c>
      <c r="B95" s="3" t="s">
        <v>1462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1224</v>
      </c>
      <c r="B96" s="3" t="s">
        <v>1462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1270</v>
      </c>
      <c r="B97" s="3" t="s">
        <v>1462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1282</v>
      </c>
      <c r="B98" s="3" t="s">
        <v>1462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1305</v>
      </c>
      <c r="B99" s="3" t="s">
        <v>1462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1328</v>
      </c>
      <c r="B100" s="3" t="s">
        <v>1462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1351</v>
      </c>
      <c r="B101" s="3" t="s">
        <v>1462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1374</v>
      </c>
      <c r="B102" s="3" t="s">
        <v>1462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1177</v>
      </c>
      <c r="B103" s="3" t="s">
        <v>1462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1246</v>
      </c>
      <c r="B104" s="3" t="s">
        <v>1462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1200</v>
      </c>
      <c r="B105" s="3" t="s">
        <v>1462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1223</v>
      </c>
      <c r="B106" s="3" t="s">
        <v>1462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1269</v>
      </c>
      <c r="B107" s="3" t="s">
        <v>1462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1281</v>
      </c>
      <c r="B108" s="3" t="s">
        <v>1462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1304</v>
      </c>
      <c r="B109" s="3" t="s">
        <v>1462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1327</v>
      </c>
      <c r="B110" s="3" t="s">
        <v>1462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1350</v>
      </c>
      <c r="B111" s="3" t="s">
        <v>1462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1373</v>
      </c>
      <c r="B112" s="3" t="s">
        <v>1462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1176</v>
      </c>
      <c r="B113" s="3" t="s">
        <v>1462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1245</v>
      </c>
      <c r="B114" s="3" t="s">
        <v>1462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1199</v>
      </c>
      <c r="B115" s="3" t="s">
        <v>1462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1279</v>
      </c>
      <c r="B116" s="3" t="s">
        <v>1462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1222</v>
      </c>
      <c r="B117" s="3" t="s">
        <v>1462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1268</v>
      </c>
      <c r="B118" s="3" t="s">
        <v>1462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1280</v>
      </c>
      <c r="B119" s="3" t="s">
        <v>1462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1303</v>
      </c>
      <c r="B120" s="3" t="s">
        <v>1462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1326</v>
      </c>
      <c r="B121" s="3" t="s">
        <v>1462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1349</v>
      </c>
      <c r="B122" s="3" t="s">
        <v>1462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1372</v>
      </c>
      <c r="B123" s="3" t="s">
        <v>1462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1187</v>
      </c>
      <c r="B124" s="3" t="s">
        <v>1462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1256</v>
      </c>
      <c r="B125" s="3" t="s">
        <v>1462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1210</v>
      </c>
      <c r="B126" s="3" t="s">
        <v>1462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1233</v>
      </c>
      <c r="B127" s="3" t="s">
        <v>1462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1291</v>
      </c>
      <c r="B128" s="3" t="s">
        <v>1462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1314</v>
      </c>
      <c r="B129" s="3" t="s">
        <v>1462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1337</v>
      </c>
      <c r="B130" s="3" t="s">
        <v>1462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1360</v>
      </c>
      <c r="B131" s="3" t="s">
        <v>1462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1383</v>
      </c>
      <c r="B132" s="3" t="s">
        <v>1462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1186</v>
      </c>
      <c r="B133" s="3" t="s">
        <v>1462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1255</v>
      </c>
      <c r="B134" s="3" t="s">
        <v>1462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1209</v>
      </c>
      <c r="B135" s="3" t="s">
        <v>1462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1232</v>
      </c>
      <c r="B136" s="3" t="s">
        <v>1462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1278</v>
      </c>
      <c r="B137" s="3" t="s">
        <v>1462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1290</v>
      </c>
      <c r="B138" s="3" t="s">
        <v>1462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1313</v>
      </c>
      <c r="B139" s="3" t="s">
        <v>1462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1336</v>
      </c>
      <c r="B140" s="3" t="s">
        <v>1462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1359</v>
      </c>
      <c r="B141" s="3" t="s">
        <v>1462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1382</v>
      </c>
      <c r="B142" s="3" t="s">
        <v>1462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1185</v>
      </c>
      <c r="B143" s="3" t="s">
        <v>1462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1254</v>
      </c>
      <c r="B144" s="3" t="s">
        <v>1462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1208</v>
      </c>
      <c r="B145" s="3" t="s">
        <v>1462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1231</v>
      </c>
      <c r="B146" s="3" t="s">
        <v>1462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1277</v>
      </c>
      <c r="B147" s="3" t="s">
        <v>1462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1289</v>
      </c>
      <c r="B148" s="3" t="s">
        <v>1462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1312</v>
      </c>
      <c r="B149" s="3" t="s">
        <v>1462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1335</v>
      </c>
      <c r="B150" s="3" t="s">
        <v>1462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1358</v>
      </c>
      <c r="B151" s="3" t="s">
        <v>1462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1381</v>
      </c>
      <c r="B152" s="3" t="s">
        <v>1462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1184</v>
      </c>
      <c r="B153" s="3" t="s">
        <v>1462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1253</v>
      </c>
      <c r="B154" s="3" t="s">
        <v>1462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1207</v>
      </c>
      <c r="B155" s="3" t="s">
        <v>1462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1230</v>
      </c>
      <c r="B156" s="3" t="s">
        <v>1462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1276</v>
      </c>
      <c r="B157" s="3" t="s">
        <v>1462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1288</v>
      </c>
      <c r="B158" s="3" t="s">
        <v>1462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1311</v>
      </c>
      <c r="B159" s="3" t="s">
        <v>1462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1334</v>
      </c>
      <c r="B160" s="3" t="s">
        <v>1462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1357</v>
      </c>
      <c r="B161" s="3" t="s">
        <v>1462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1380</v>
      </c>
      <c r="B162" s="3" t="s">
        <v>1462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1183</v>
      </c>
      <c r="B163" s="3" t="s">
        <v>1462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1252</v>
      </c>
      <c r="B164" s="3" t="s">
        <v>1462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1206</v>
      </c>
      <c r="B165" s="3" t="s">
        <v>1462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1229</v>
      </c>
      <c r="B166" s="3" t="s">
        <v>1462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1275</v>
      </c>
      <c r="B167" s="3" t="s">
        <v>1462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1287</v>
      </c>
      <c r="B168" s="3" t="s">
        <v>1462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1310</v>
      </c>
      <c r="B169" s="3" t="s">
        <v>1462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1333</v>
      </c>
      <c r="B170" s="3" t="s">
        <v>1462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1356</v>
      </c>
      <c r="B171" s="3" t="s">
        <v>1462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1379</v>
      </c>
      <c r="B172" s="3" t="s">
        <v>1462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1182</v>
      </c>
      <c r="B173" s="3" t="s">
        <v>1462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1251</v>
      </c>
      <c r="B174" s="3" t="s">
        <v>1462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1205</v>
      </c>
      <c r="B175" s="3" t="s">
        <v>1462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1228</v>
      </c>
      <c r="B176" s="3" t="s">
        <v>1462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1274</v>
      </c>
      <c r="B177" s="3" t="s">
        <v>1462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1286</v>
      </c>
      <c r="B178" s="3" t="s">
        <v>1462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1309</v>
      </c>
      <c r="B179" s="3" t="s">
        <v>1462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1332</v>
      </c>
      <c r="B180" s="3" t="s">
        <v>1462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1355</v>
      </c>
      <c r="B181" s="3" t="s">
        <v>1462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1378</v>
      </c>
      <c r="B182" s="3" t="s">
        <v>1462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1181</v>
      </c>
      <c r="B183" s="3" t="s">
        <v>1462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1250</v>
      </c>
      <c r="B184" s="3" t="s">
        <v>1462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1204</v>
      </c>
      <c r="B185" s="3" t="s">
        <v>1462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1227</v>
      </c>
      <c r="B186" s="3" t="s">
        <v>1462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1273</v>
      </c>
      <c r="B187" s="3" t="s">
        <v>1462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1285</v>
      </c>
      <c r="B188" s="3" t="s">
        <v>1462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1308</v>
      </c>
      <c r="B189" s="3" t="s">
        <v>1462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1331</v>
      </c>
      <c r="B190" s="3" t="s">
        <v>1462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1354</v>
      </c>
      <c r="B191" s="3" t="s">
        <v>1462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1377</v>
      </c>
      <c r="B192" s="3" t="s">
        <v>1462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1180</v>
      </c>
      <c r="B193" s="3" t="s">
        <v>1462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1249</v>
      </c>
      <c r="B194" s="3" t="s">
        <v>1462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1203</v>
      </c>
      <c r="B195" s="3" t="s">
        <v>1462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1226</v>
      </c>
      <c r="B196" s="3" t="s">
        <v>1462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1272</v>
      </c>
      <c r="B197" s="3" t="s">
        <v>1462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1284</v>
      </c>
      <c r="B198" s="3" t="s">
        <v>1462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1307</v>
      </c>
      <c r="B199" s="3" t="s">
        <v>1462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1330</v>
      </c>
      <c r="B200" s="3" t="s">
        <v>1462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1353</v>
      </c>
      <c r="B201" s="3" t="s">
        <v>1462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1376</v>
      </c>
      <c r="B202" s="3" t="s">
        <v>1462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1179</v>
      </c>
      <c r="B203" s="3" t="s">
        <v>1462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1248</v>
      </c>
      <c r="B204" s="3" t="s">
        <v>1462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1202</v>
      </c>
      <c r="B205" s="3" t="s">
        <v>1462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1225</v>
      </c>
      <c r="B206" s="3" t="s">
        <v>1462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1271</v>
      </c>
      <c r="B207" s="3" t="s">
        <v>1462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1283</v>
      </c>
      <c r="B208" s="3" t="s">
        <v>1462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1306</v>
      </c>
      <c r="B209" s="3" t="s">
        <v>1462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1329</v>
      </c>
      <c r="B210" s="3" t="s">
        <v>1462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1352</v>
      </c>
      <c r="B211" s="3" t="s">
        <v>1462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1375</v>
      </c>
      <c r="B212" s="3" t="s">
        <v>1462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611</v>
      </c>
      <c r="B213" s="3" t="s">
        <v>1462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612</v>
      </c>
      <c r="B214" s="3" t="s">
        <v>1462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6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613</v>
      </c>
      <c r="B215" s="3" t="s">
        <v>1462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614</v>
      </c>
      <c r="B216" s="3" t="s">
        <v>1462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1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615</v>
      </c>
      <c r="B217" s="3" t="s">
        <v>1462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3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616</v>
      </c>
      <c r="B218" s="3" t="s">
        <v>1462</v>
      </c>
      <c r="C218" s="8">
        <v>2</v>
      </c>
      <c r="D218" s="8">
        <v>6</v>
      </c>
      <c r="E218" s="8">
        <v>69</v>
      </c>
      <c r="F218" s="8">
        <v>156</v>
      </c>
      <c r="G218" s="8">
        <v>2</v>
      </c>
      <c r="H218" s="8">
        <v>2</v>
      </c>
      <c r="I218" s="8">
        <v>2</v>
      </c>
      <c r="J218" s="8">
        <v>325</v>
      </c>
      <c r="K218" s="8">
        <v>105</v>
      </c>
      <c r="L218" s="8">
        <v>415</v>
      </c>
      <c r="M218" s="8">
        <v>648</v>
      </c>
      <c r="N218" s="8">
        <v>331</v>
      </c>
      <c r="O218" s="8">
        <v>0</v>
      </c>
      <c r="P218" s="8">
        <v>196</v>
      </c>
      <c r="Q218" s="8">
        <v>74</v>
      </c>
      <c r="R218" s="8">
        <v>2</v>
      </c>
    </row>
    <row r="219" spans="1:18">
      <c r="A219" s="8" t="s">
        <v>617</v>
      </c>
      <c r="B219" s="3" t="s">
        <v>1462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1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618</v>
      </c>
      <c r="B220" s="3" t="s">
        <v>1462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619</v>
      </c>
      <c r="B221" s="3" t="s">
        <v>1462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8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620</v>
      </c>
      <c r="B222" s="3" t="s">
        <v>1462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6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621</v>
      </c>
      <c r="B223" s="3" t="s">
        <v>1462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3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622</v>
      </c>
      <c r="B224" s="3" t="s">
        <v>1462</v>
      </c>
      <c r="C224" s="8">
        <v>0</v>
      </c>
      <c r="D224" s="8">
        <v>3</v>
      </c>
      <c r="E224" s="8">
        <v>29</v>
      </c>
      <c r="F224" s="8">
        <v>45</v>
      </c>
      <c r="G224" s="8">
        <v>1</v>
      </c>
      <c r="H224" s="8">
        <v>0</v>
      </c>
      <c r="I224" s="8">
        <v>0</v>
      </c>
      <c r="J224" s="8">
        <v>108</v>
      </c>
      <c r="K224" s="8">
        <v>30</v>
      </c>
      <c r="L224" s="8">
        <v>149</v>
      </c>
      <c r="M224" s="8">
        <v>251</v>
      </c>
      <c r="N224" s="8">
        <v>120</v>
      </c>
      <c r="O224" s="8">
        <v>7</v>
      </c>
      <c r="P224" s="8">
        <v>67</v>
      </c>
      <c r="Q224" s="8">
        <v>10</v>
      </c>
      <c r="R224" s="8">
        <v>6</v>
      </c>
    </row>
    <row r="225" spans="1:18">
      <c r="A225" s="8" t="s">
        <v>623</v>
      </c>
      <c r="B225" s="3" t="s">
        <v>1462</v>
      </c>
      <c r="C225" s="8">
        <v>0</v>
      </c>
      <c r="D225" s="8">
        <v>4</v>
      </c>
      <c r="E225" s="8">
        <v>32</v>
      </c>
      <c r="F225" s="8">
        <v>74</v>
      </c>
      <c r="G225" s="8">
        <v>2</v>
      </c>
      <c r="H225" s="8">
        <v>2</v>
      </c>
      <c r="I225" s="8">
        <v>2</v>
      </c>
      <c r="J225" s="8">
        <v>133</v>
      </c>
      <c r="K225" s="8">
        <v>45</v>
      </c>
      <c r="L225" s="8">
        <v>149</v>
      </c>
      <c r="M225" s="8">
        <v>298</v>
      </c>
      <c r="N225" s="8">
        <v>115</v>
      </c>
      <c r="O225" s="8">
        <v>2</v>
      </c>
      <c r="P225" s="8">
        <v>98</v>
      </c>
      <c r="Q225" s="8">
        <v>28</v>
      </c>
      <c r="R225" s="8">
        <v>1</v>
      </c>
    </row>
    <row r="226" spans="1:18">
      <c r="A226" s="8" t="s">
        <v>624</v>
      </c>
      <c r="B226" s="3" t="s">
        <v>1462</v>
      </c>
      <c r="C226" s="8">
        <v>1</v>
      </c>
      <c r="D226" s="8">
        <v>3</v>
      </c>
      <c r="E226" s="8">
        <v>21</v>
      </c>
      <c r="F226" s="8">
        <v>29</v>
      </c>
      <c r="G226" s="8">
        <v>2</v>
      </c>
      <c r="H226" s="8">
        <v>0</v>
      </c>
      <c r="I226" s="8">
        <v>0</v>
      </c>
      <c r="J226" s="8">
        <v>71</v>
      </c>
      <c r="K226" s="8">
        <v>22</v>
      </c>
      <c r="L226" s="8">
        <v>72</v>
      </c>
      <c r="M226" s="8">
        <v>99</v>
      </c>
      <c r="N226" s="8">
        <v>50</v>
      </c>
      <c r="O226" s="8">
        <v>5</v>
      </c>
      <c r="P226" s="8">
        <v>39</v>
      </c>
      <c r="Q226" s="8">
        <v>11</v>
      </c>
      <c r="R226" s="8">
        <v>0</v>
      </c>
    </row>
    <row r="227" spans="1:18">
      <c r="A227" s="8" t="s">
        <v>625</v>
      </c>
      <c r="B227" s="3" t="s">
        <v>1462</v>
      </c>
      <c r="C227" s="8">
        <v>4</v>
      </c>
      <c r="D227" s="8">
        <v>7</v>
      </c>
      <c r="E227" s="8">
        <v>8</v>
      </c>
      <c r="F227" s="8">
        <v>19</v>
      </c>
      <c r="G227" s="8">
        <v>0</v>
      </c>
      <c r="H227" s="8">
        <v>0</v>
      </c>
      <c r="I227" s="8">
        <v>0</v>
      </c>
      <c r="J227" s="8">
        <v>59</v>
      </c>
      <c r="K227" s="8">
        <v>18</v>
      </c>
      <c r="L227" s="8">
        <v>82</v>
      </c>
      <c r="M227" s="8">
        <v>119</v>
      </c>
      <c r="N227" s="8">
        <v>51</v>
      </c>
      <c r="O227" s="8">
        <v>7</v>
      </c>
      <c r="P227" s="8">
        <v>44</v>
      </c>
      <c r="Q227" s="8">
        <v>15</v>
      </c>
      <c r="R227" s="8">
        <v>0</v>
      </c>
    </row>
    <row r="228" spans="1:18">
      <c r="A228" s="8" t="s">
        <v>75</v>
      </c>
      <c r="B228" s="3" t="s">
        <v>1462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626</v>
      </c>
      <c r="B229" s="3" t="s">
        <v>1462</v>
      </c>
      <c r="C229" s="8">
        <v>0</v>
      </c>
      <c r="D229" s="8">
        <v>3</v>
      </c>
      <c r="E229" s="8">
        <v>54</v>
      </c>
      <c r="F229" s="8">
        <v>62</v>
      </c>
      <c r="G229" s="8">
        <v>2</v>
      </c>
      <c r="H229" s="8">
        <v>0</v>
      </c>
      <c r="I229" s="8">
        <v>0</v>
      </c>
      <c r="J229" s="8">
        <v>153</v>
      </c>
      <c r="K229" s="8">
        <v>51</v>
      </c>
      <c r="L229" s="8">
        <v>177</v>
      </c>
      <c r="M229" s="8">
        <v>255</v>
      </c>
      <c r="N229" s="8">
        <v>146</v>
      </c>
      <c r="O229" s="8">
        <v>2</v>
      </c>
      <c r="P229" s="8">
        <v>89</v>
      </c>
      <c r="Q229" s="8">
        <v>33</v>
      </c>
      <c r="R229" s="8">
        <v>0</v>
      </c>
    </row>
    <row r="230" spans="1:18">
      <c r="A230" s="8" t="s">
        <v>627</v>
      </c>
      <c r="B230" s="3" t="s">
        <v>1462</v>
      </c>
      <c r="C230" s="8">
        <v>2</v>
      </c>
      <c r="D230" s="8">
        <v>4</v>
      </c>
      <c r="E230" s="8">
        <v>28</v>
      </c>
      <c r="F230" s="8">
        <v>37</v>
      </c>
      <c r="G230" s="8">
        <v>3</v>
      </c>
      <c r="H230" s="8">
        <v>1</v>
      </c>
      <c r="I230" s="8">
        <v>1</v>
      </c>
      <c r="J230" s="8">
        <v>80</v>
      </c>
      <c r="K230" s="8">
        <v>15</v>
      </c>
      <c r="L230" s="8">
        <v>59</v>
      </c>
      <c r="M230" s="8">
        <v>146</v>
      </c>
      <c r="N230" s="8">
        <v>53</v>
      </c>
      <c r="O230" s="8">
        <v>4</v>
      </c>
      <c r="P230" s="8">
        <v>43</v>
      </c>
      <c r="Q230" s="8">
        <v>17</v>
      </c>
      <c r="R230" s="8">
        <v>0</v>
      </c>
    </row>
    <row r="231" spans="1:18">
      <c r="A231" s="8" t="s">
        <v>628</v>
      </c>
      <c r="B231" s="3" t="s">
        <v>1462</v>
      </c>
      <c r="C231" s="8">
        <v>5</v>
      </c>
      <c r="D231" s="8">
        <v>1</v>
      </c>
      <c r="E231" s="8">
        <v>24</v>
      </c>
      <c r="F231" s="8">
        <v>67</v>
      </c>
      <c r="G231" s="8">
        <v>1</v>
      </c>
      <c r="H231" s="8">
        <v>2</v>
      </c>
      <c r="I231" s="8">
        <v>2</v>
      </c>
      <c r="J231" s="8">
        <v>162</v>
      </c>
      <c r="K231" s="8">
        <v>43</v>
      </c>
      <c r="L231" s="8">
        <v>142</v>
      </c>
      <c r="M231" s="8">
        <v>316</v>
      </c>
      <c r="N231" s="8">
        <v>125</v>
      </c>
      <c r="O231" s="8">
        <v>5</v>
      </c>
      <c r="P231" s="8">
        <v>96</v>
      </c>
      <c r="Q231" s="8">
        <v>36</v>
      </c>
      <c r="R231" s="8">
        <v>0</v>
      </c>
    </row>
    <row r="232" spans="1:18">
      <c r="A232" s="8" t="s">
        <v>629</v>
      </c>
      <c r="B232" s="3" t="s">
        <v>1462</v>
      </c>
      <c r="C232" s="8">
        <v>2</v>
      </c>
      <c r="D232" s="8">
        <v>8</v>
      </c>
      <c r="E232" s="8">
        <v>32</v>
      </c>
      <c r="F232" s="8">
        <v>50</v>
      </c>
      <c r="G232" s="8">
        <v>1</v>
      </c>
      <c r="H232" s="8">
        <v>0</v>
      </c>
      <c r="I232" s="8">
        <v>0</v>
      </c>
      <c r="J232" s="8">
        <v>116</v>
      </c>
      <c r="K232" s="8">
        <v>37</v>
      </c>
      <c r="L232" s="8">
        <v>111</v>
      </c>
      <c r="M232" s="8">
        <v>184</v>
      </c>
      <c r="N232" s="8">
        <v>76</v>
      </c>
      <c r="O232" s="8">
        <v>4</v>
      </c>
      <c r="P232" s="8">
        <v>91</v>
      </c>
      <c r="Q232" s="8">
        <v>31</v>
      </c>
      <c r="R232" s="8">
        <v>0</v>
      </c>
    </row>
    <row r="233" spans="1:18">
      <c r="A233" s="8" t="s">
        <v>630</v>
      </c>
      <c r="B233" s="3" t="s">
        <v>1462</v>
      </c>
      <c r="C233" s="8">
        <v>3</v>
      </c>
      <c r="D233" s="8">
        <v>7</v>
      </c>
      <c r="E233" s="8">
        <v>30</v>
      </c>
      <c r="F233" s="8">
        <v>44</v>
      </c>
      <c r="G233" s="8">
        <v>3</v>
      </c>
      <c r="H233" s="8">
        <v>0</v>
      </c>
      <c r="I233" s="8">
        <v>0</v>
      </c>
      <c r="J233" s="8">
        <v>95</v>
      </c>
      <c r="K233" s="8">
        <v>30</v>
      </c>
      <c r="L233" s="8">
        <v>102</v>
      </c>
      <c r="M233" s="8">
        <v>212</v>
      </c>
      <c r="N233" s="8">
        <v>85</v>
      </c>
      <c r="O233" s="8">
        <v>4</v>
      </c>
      <c r="P233" s="8">
        <v>81</v>
      </c>
      <c r="Q233" s="8">
        <v>27</v>
      </c>
      <c r="R233" s="8">
        <v>1</v>
      </c>
    </row>
    <row r="234" spans="1:18">
      <c r="A234" s="8" t="s">
        <v>631</v>
      </c>
      <c r="B234" s="3" t="s">
        <v>1462</v>
      </c>
      <c r="C234" s="8">
        <v>1</v>
      </c>
      <c r="D234" s="8">
        <v>3</v>
      </c>
      <c r="E234" s="8">
        <v>12</v>
      </c>
      <c r="F234" s="8">
        <v>10</v>
      </c>
      <c r="G234" s="8">
        <v>1</v>
      </c>
      <c r="H234" s="8">
        <v>2</v>
      </c>
      <c r="I234" s="8">
        <v>2</v>
      </c>
      <c r="J234" s="8">
        <v>35</v>
      </c>
      <c r="K234" s="8">
        <v>15</v>
      </c>
      <c r="L234" s="8">
        <v>82</v>
      </c>
      <c r="M234" s="8">
        <v>149</v>
      </c>
      <c r="N234" s="8">
        <v>44</v>
      </c>
      <c r="O234" s="8">
        <v>4</v>
      </c>
      <c r="P234" s="8">
        <v>50</v>
      </c>
      <c r="Q234" s="8">
        <v>12</v>
      </c>
      <c r="R234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0" sqref="D10"/>
    </sheetView>
  </sheetViews>
  <sheetFormatPr defaultRowHeight="15"/>
  <cols>
    <col min="1" max="1" width="19.28515625" customWidth="1"/>
    <col min="2" max="2" width="1.7109375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>
      <c r="A2" s="8" t="s">
        <v>611</v>
      </c>
      <c r="B2" s="3" t="s">
        <v>1462</v>
      </c>
      <c r="C2" s="8">
        <v>8</v>
      </c>
      <c r="D2" s="8">
        <v>0</v>
      </c>
      <c r="E2" s="8">
        <v>0</v>
      </c>
      <c r="F2" s="8">
        <v>8</v>
      </c>
      <c r="G2" s="8">
        <v>0</v>
      </c>
      <c r="H2" s="8">
        <v>0</v>
      </c>
    </row>
    <row r="3" spans="1:8">
      <c r="A3" s="8" t="s">
        <v>612</v>
      </c>
      <c r="B3" s="3" t="s">
        <v>1462</v>
      </c>
      <c r="C3" s="8">
        <v>7</v>
      </c>
      <c r="D3" s="8">
        <v>0</v>
      </c>
      <c r="E3" s="8">
        <v>0</v>
      </c>
      <c r="F3" s="8">
        <v>5</v>
      </c>
      <c r="G3" s="8">
        <v>0</v>
      </c>
      <c r="H3" s="8">
        <v>0</v>
      </c>
    </row>
    <row r="4" spans="1:8">
      <c r="A4" s="8" t="s">
        <v>613</v>
      </c>
      <c r="B4" s="3" t="s">
        <v>1462</v>
      </c>
      <c r="C4" s="8">
        <v>8</v>
      </c>
      <c r="D4" s="8">
        <v>0</v>
      </c>
      <c r="E4" s="8">
        <v>0</v>
      </c>
      <c r="F4" s="8">
        <v>1</v>
      </c>
      <c r="G4" s="8">
        <v>0</v>
      </c>
      <c r="H4" s="8">
        <v>0</v>
      </c>
    </row>
    <row r="5" spans="1:8">
      <c r="A5" s="8" t="s">
        <v>614</v>
      </c>
      <c r="B5" s="3" t="s">
        <v>1462</v>
      </c>
      <c r="C5" s="8">
        <v>3</v>
      </c>
      <c r="D5" s="8">
        <v>0</v>
      </c>
      <c r="E5" s="8">
        <v>0</v>
      </c>
      <c r="F5" s="8">
        <v>3</v>
      </c>
      <c r="G5" s="8">
        <v>0</v>
      </c>
      <c r="H5" s="8">
        <v>0</v>
      </c>
    </row>
    <row r="6" spans="1:8">
      <c r="A6" s="8" t="s">
        <v>615</v>
      </c>
      <c r="B6" s="3" t="s">
        <v>1462</v>
      </c>
      <c r="C6" s="8">
        <v>4</v>
      </c>
      <c r="D6" s="8">
        <v>0</v>
      </c>
      <c r="E6" s="8">
        <v>0</v>
      </c>
      <c r="F6" s="8">
        <v>2</v>
      </c>
      <c r="G6" s="8">
        <v>0</v>
      </c>
      <c r="H6" s="8">
        <v>0</v>
      </c>
    </row>
    <row r="7" spans="1:8">
      <c r="A7" s="8" t="s">
        <v>616</v>
      </c>
      <c r="B7" s="3" t="s">
        <v>1462</v>
      </c>
      <c r="C7" s="8">
        <v>5</v>
      </c>
      <c r="D7" s="8">
        <v>0</v>
      </c>
      <c r="E7" s="8">
        <v>0</v>
      </c>
      <c r="F7" s="8">
        <v>5</v>
      </c>
      <c r="G7" s="8">
        <v>2</v>
      </c>
      <c r="H7" s="8">
        <v>0</v>
      </c>
    </row>
    <row r="8" spans="1:8">
      <c r="A8" s="8" t="s">
        <v>617</v>
      </c>
      <c r="B8" s="3" t="s">
        <v>1462</v>
      </c>
      <c r="C8" s="8">
        <v>6</v>
      </c>
      <c r="D8" s="8">
        <v>0</v>
      </c>
      <c r="E8" s="8">
        <v>0</v>
      </c>
      <c r="F8" s="8">
        <v>0</v>
      </c>
      <c r="G8" s="8">
        <v>2</v>
      </c>
      <c r="H8" s="8">
        <v>0</v>
      </c>
    </row>
    <row r="9" spans="1:8">
      <c r="A9" s="8" t="s">
        <v>618</v>
      </c>
      <c r="B9" s="3" t="s">
        <v>1462</v>
      </c>
      <c r="C9" s="8">
        <v>10</v>
      </c>
      <c r="D9" s="8">
        <v>0</v>
      </c>
      <c r="E9" s="8">
        <v>0</v>
      </c>
      <c r="F9" s="8">
        <v>10</v>
      </c>
      <c r="G9" s="8">
        <v>2</v>
      </c>
      <c r="H9" s="8">
        <v>1</v>
      </c>
    </row>
    <row r="10" spans="1:8">
      <c r="A10" s="8" t="s">
        <v>619</v>
      </c>
      <c r="B10" s="3" t="s">
        <v>1462</v>
      </c>
      <c r="C10" s="8">
        <v>7</v>
      </c>
      <c r="D10" s="8">
        <v>0</v>
      </c>
      <c r="E10" s="8">
        <v>0</v>
      </c>
      <c r="F10" s="8">
        <v>3</v>
      </c>
      <c r="G10" s="8">
        <v>1</v>
      </c>
      <c r="H10" s="8">
        <v>1</v>
      </c>
    </row>
    <row r="11" spans="1:8">
      <c r="A11" s="8" t="s">
        <v>620</v>
      </c>
      <c r="B11" s="3" t="s">
        <v>1462</v>
      </c>
      <c r="C11" s="8">
        <v>5</v>
      </c>
      <c r="D11" s="8">
        <v>0</v>
      </c>
      <c r="E11" s="8">
        <v>0</v>
      </c>
      <c r="F11" s="8">
        <v>4</v>
      </c>
      <c r="G11" s="8">
        <v>2</v>
      </c>
      <c r="H11" s="8">
        <v>0</v>
      </c>
    </row>
    <row r="12" spans="1:8">
      <c r="A12" s="8" t="s">
        <v>621</v>
      </c>
      <c r="B12" s="3" t="s">
        <v>1462</v>
      </c>
      <c r="C12" s="8">
        <v>0</v>
      </c>
      <c r="D12" s="8">
        <v>0</v>
      </c>
      <c r="E12" s="8">
        <v>0</v>
      </c>
      <c r="F12" s="8">
        <v>2</v>
      </c>
      <c r="G12" s="8">
        <v>0</v>
      </c>
      <c r="H12" s="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1409</v>
      </c>
      <c r="B1" s="42"/>
      <c r="C1" s="43"/>
      <c r="D1" s="43"/>
      <c r="E1" s="43"/>
      <c r="F1" s="43"/>
      <c r="G1" s="43"/>
      <c r="H1" s="44"/>
      <c r="I1" s="65" t="s">
        <v>27</v>
      </c>
      <c r="J1" s="65" t="s">
        <v>28</v>
      </c>
      <c r="K1" s="65" t="s">
        <v>29</v>
      </c>
      <c r="L1" s="65" t="s">
        <v>30</v>
      </c>
      <c r="M1" s="65" t="s">
        <v>31</v>
      </c>
      <c r="N1" s="65" t="s">
        <v>32</v>
      </c>
      <c r="O1" s="65" t="s">
        <v>64</v>
      </c>
      <c r="P1" s="65" t="s">
        <v>65</v>
      </c>
      <c r="Q1" s="65" t="s">
        <v>66</v>
      </c>
      <c r="R1" s="65" t="s">
        <v>33</v>
      </c>
      <c r="S1" s="65" t="s">
        <v>34</v>
      </c>
    </row>
    <row r="2" spans="1:39" ht="15" customHeight="1">
      <c r="A2" s="67" t="s">
        <v>1410</v>
      </c>
      <c r="B2" s="35" t="s">
        <v>1400</v>
      </c>
      <c r="C2" s="74">
        <v>805</v>
      </c>
      <c r="D2" s="71" t="s">
        <v>69</v>
      </c>
      <c r="E2" s="72"/>
      <c r="F2" s="72"/>
      <c r="G2" s="73"/>
      <c r="H2" s="47" t="s">
        <v>59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39" ht="15" customHeight="1">
      <c r="A3" s="68"/>
      <c r="B3" s="34" t="s">
        <v>1401</v>
      </c>
      <c r="C3" s="75"/>
      <c r="D3" s="71" t="s">
        <v>1394</v>
      </c>
      <c r="E3" s="72"/>
      <c r="F3" s="72"/>
      <c r="G3" s="73"/>
      <c r="H3" s="47" t="s">
        <v>1392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39" ht="15" customHeight="1">
      <c r="A4" s="69">
        <f>DATE</f>
        <v>42414</v>
      </c>
      <c r="B4" s="32" t="s">
        <v>1397</v>
      </c>
      <c r="C4" s="33"/>
      <c r="D4" s="77">
        <f>ROUND($C$2/12*MONTH,0)</f>
        <v>134</v>
      </c>
      <c r="E4" s="78"/>
      <c r="F4" s="78"/>
      <c r="G4" s="79"/>
      <c r="H4" s="52">
        <f>ROUND($C$2/12,0)</f>
        <v>67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39" ht="15" customHeight="1">
      <c r="A5" s="70"/>
      <c r="B5" s="32" t="s">
        <v>1398</v>
      </c>
      <c r="C5" s="33"/>
      <c r="D5" s="77"/>
      <c r="E5" s="78"/>
      <c r="F5" s="78"/>
      <c r="G5" s="79"/>
      <c r="H5" s="52">
        <f>$I$15</f>
        <v>7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903</v>
      </c>
      <c r="B7" s="34" t="s">
        <v>1395</v>
      </c>
      <c r="C7" s="34"/>
      <c r="D7" s="29"/>
      <c r="E7" s="29"/>
      <c r="F7" s="29"/>
      <c r="G7" s="29"/>
      <c r="H7" s="29" t="s">
        <v>1396</v>
      </c>
      <c r="I7" s="23" t="s">
        <v>1402</v>
      </c>
      <c r="J7" s="23" t="s">
        <v>1402</v>
      </c>
      <c r="K7" s="23" t="s">
        <v>1403</v>
      </c>
      <c r="L7" s="23" t="s">
        <v>1404</v>
      </c>
      <c r="M7" s="23" t="s">
        <v>1405</v>
      </c>
      <c r="N7" s="23"/>
      <c r="O7" s="23" t="s">
        <v>1406</v>
      </c>
      <c r="P7" s="23" t="s">
        <v>1407</v>
      </c>
      <c r="Q7" s="23" t="s">
        <v>1406</v>
      </c>
      <c r="R7" s="23" t="s">
        <v>1408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77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1388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1387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15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28" t="s">
        <v>1389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1390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1391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1399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16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313</v>
      </c>
      <c r="M15" s="19">
        <f t="shared" si="5"/>
        <v>1138</v>
      </c>
      <c r="N15" s="19">
        <f t="shared" si="5"/>
        <v>2054</v>
      </c>
      <c r="O15" s="19">
        <f t="shared" si="5"/>
        <v>881</v>
      </c>
      <c r="P15" s="19">
        <f t="shared" si="5"/>
        <v>49</v>
      </c>
      <c r="Q15" s="19">
        <f t="shared" si="5"/>
        <v>713</v>
      </c>
      <c r="R15" s="19">
        <f t="shared" si="5"/>
        <v>227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77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80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80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80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80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80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80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80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80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80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80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80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76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76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76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76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76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76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76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76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76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76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76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76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76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76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76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76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76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76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76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76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76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76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76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76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76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76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76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76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76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76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76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76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76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76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76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76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76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76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76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76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76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76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76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76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  <mergeCell ref="P1:P5"/>
    <mergeCell ref="Q1:Q5"/>
    <mergeCell ref="A2:A3"/>
    <mergeCell ref="A4:A5"/>
    <mergeCell ref="D2:G2"/>
    <mergeCell ref="D3:G3"/>
    <mergeCell ref="C2:C3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1411</v>
      </c>
      <c r="C2" s="35" t="s">
        <v>1400</v>
      </c>
      <c r="D2" s="74">
        <v>24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4</v>
      </c>
      <c r="H4" s="78"/>
      <c r="I4" s="78"/>
      <c r="J4" s="79"/>
      <c r="K4" s="52">
        <f>ROUND($D$2/12,0)</f>
        <v>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$L$20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1419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1417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1388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1387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1389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1390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1391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1419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927" priority="28" operator="lessThan">
      <formula>0.5</formula>
    </cfRule>
    <cfRule type="cellIs" dxfId="926" priority="29" operator="greaterThan">
      <formula>0.5</formula>
    </cfRule>
  </conditionalFormatting>
  <conditionalFormatting sqref="N10:N11">
    <cfRule type="cellIs" dxfId="925" priority="26" operator="lessThan">
      <formula>4.5</formula>
    </cfRule>
    <cfRule type="cellIs" dxfId="924" priority="27" operator="greaterThan">
      <formula>5.5</formula>
    </cfRule>
  </conditionalFormatting>
  <conditionalFormatting sqref="O10:O11">
    <cfRule type="cellIs" dxfId="923" priority="24" operator="lessThan">
      <formula>1.5</formula>
    </cfRule>
    <cfRule type="cellIs" dxfId="922" priority="25" operator="greaterThan">
      <formula>2.5</formula>
    </cfRule>
  </conditionalFormatting>
  <conditionalFormatting sqref="P10:P11">
    <cfRule type="cellIs" dxfId="921" priority="22" operator="lessThan">
      <formula>4.5</formula>
    </cfRule>
    <cfRule type="cellIs" dxfId="920" priority="23" operator="greaterThan">
      <formula>7.5</formula>
    </cfRule>
  </conditionalFormatting>
  <conditionalFormatting sqref="R10:S11">
    <cfRule type="cellIs" dxfId="919" priority="20" operator="lessThan">
      <formula>2.5</formula>
    </cfRule>
    <cfRule type="cellIs" dxfId="918" priority="21" operator="greaterThan">
      <formula>4.5</formula>
    </cfRule>
  </conditionalFormatting>
  <conditionalFormatting sqref="T10:T11">
    <cfRule type="cellIs" dxfId="917" priority="18" operator="lessThan">
      <formula>2.5</formula>
    </cfRule>
    <cfRule type="cellIs" dxfId="916" priority="19" operator="greaterThan">
      <formula>4.5</formula>
    </cfRule>
  </conditionalFormatting>
  <conditionalFormatting sqref="U10:U11">
    <cfRule type="cellIs" dxfId="915" priority="17" operator="greaterThan">
      <formula>1.5</formula>
    </cfRule>
  </conditionalFormatting>
  <conditionalFormatting sqref="L10:V11">
    <cfRule type="expression" dxfId="914" priority="1">
      <formula>L10=""</formula>
    </cfRule>
  </conditionalFormatting>
  <conditionalFormatting sqref="S10:S11">
    <cfRule type="cellIs" dxfId="913" priority="2" operator="greaterThan">
      <formula>0.5</formula>
    </cfRule>
    <cfRule type="cellIs" dxfId="9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C38" sqref="C3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25" workbookViewId="0">
      <selection activeCell="C38" sqref="C3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2014:3:0:0:OFFICE</v>
      </c>
      <c r="F3" s="37">
        <f ca="1">MATCH($E3,REPORT_DATA_BY_ZONE_MONTH!$A:$A, 0)</f>
        <v>40</v>
      </c>
      <c r="G3" s="30">
        <f ca="1">IFERROR(INDEX(REPORT_DATA_BY_ZONE_MONTH!$A:$AG,$F3,MATCH(G$2,REPORT_DATA_BY_ZONE_MONTH!$A$1:$AG$1,0)), "")</f>
        <v>2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48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24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40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2014:4:0:0:OFFICE</v>
      </c>
      <c r="F4" s="37">
        <f ca="1">MATCH($E4,REPORT_DATA_BY_ZONE_MONTH!$A:$A, 0)</f>
        <v>48</v>
      </c>
      <c r="G4" s="30">
        <f ca="1">IFERROR(INDEX(REPORT_DATA_BY_ZONE_MONTH!$A:$AG,$F4,MATCH(G$2,REPORT_DATA_BY_ZONE_MONTH!$A$1:$AG$1,0)), "")</f>
        <v>3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48</v>
      </c>
      <c r="K4" s="30">
        <f ca="1">IFERROR(INDEX(REPORT_DATA_BY_ZONE_MONTH!$A:$AG,$F4,MATCH(K$2,REPORT_DATA_BY_ZONE_MONTH!$A$1:$AG$1,0)), "")</f>
        <v>0</v>
      </c>
      <c r="L4" s="30">
        <f t="shared" ca="1" si="4"/>
        <v>24</v>
      </c>
      <c r="M4" s="30">
        <f ca="1">IFERROR(INDEX(REPORT_DATA_BY_ZONE_MONTH!$A:$AG,$F4,MATCH(M$2,REPORT_DATA_BY_ZONE_MONTH!$A$1:$AG$1,0)), "")</f>
        <v>0</v>
      </c>
      <c r="N4" s="30">
        <f t="shared" ca="1" si="5"/>
        <v>40</v>
      </c>
      <c r="O4" s="30">
        <f ca="1">IFERROR(INDEX(REPORT_DATA_BY_ZONE_MONTH!$A:$AG,$F4,MATCH(O$2,REPORT_DATA_BY_ZONE_MONTH!$A$1:$AG$1,0)), "")</f>
        <v>0</v>
      </c>
      <c r="P4" s="30">
        <f t="shared" ca="1" si="6"/>
        <v>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2014:5:0:0:OFFICE</v>
      </c>
      <c r="F5" s="37">
        <f ca="1">MATCH($E5,REPORT_DATA_BY_ZONE_MONTH!$A:$A, 0)</f>
        <v>56</v>
      </c>
      <c r="G5" s="30">
        <f ca="1">IFERROR(INDEX(REPORT_DATA_BY_ZONE_MONTH!$A:$AG,$F5,MATCH(G$2,REPORT_DATA_BY_ZONE_MONTH!$A$1:$AG$1,0)), "")</f>
        <v>2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48</v>
      </c>
      <c r="K5" s="30">
        <f ca="1">IFERROR(INDEX(REPORT_DATA_BY_ZONE_MONTH!$A:$AG,$F5,MATCH(K$2,REPORT_DATA_BY_ZONE_MONTH!$A$1:$AG$1,0)), "")</f>
        <v>0</v>
      </c>
      <c r="L5" s="30">
        <f t="shared" ca="1" si="4"/>
        <v>24</v>
      </c>
      <c r="M5" s="30">
        <f ca="1">IFERROR(INDEX(REPORT_DATA_BY_ZONE_MONTH!$A:$AG,$F5,MATCH(M$2,REPORT_DATA_BY_ZONE_MONTH!$A$1:$AG$1,0)), "")</f>
        <v>0</v>
      </c>
      <c r="N5" s="30">
        <f t="shared" ca="1" si="5"/>
        <v>40</v>
      </c>
      <c r="O5" s="30">
        <f ca="1">IFERROR(INDEX(REPORT_DATA_BY_ZONE_MONTH!$A:$AG,$F5,MATCH(O$2,REPORT_DATA_BY_ZONE_MONTH!$A$1:$AG$1,0)), "")</f>
        <v>0</v>
      </c>
      <c r="P5" s="30">
        <f t="shared" ca="1" si="6"/>
        <v>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2014:6:0:0:OFFICE</v>
      </c>
      <c r="F6" s="37">
        <f ca="1">MATCH($E6,REPORT_DATA_BY_ZONE_MONTH!$A:$A, 0)</f>
        <v>64</v>
      </c>
      <c r="G6" s="30">
        <f ca="1">IFERROR(INDEX(REPORT_DATA_BY_ZONE_MONTH!$A:$AG,$F6,MATCH(G$2,REPORT_DATA_BY_ZONE_MONTH!$A$1:$AG$1,0)), "")</f>
        <v>1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48</v>
      </c>
      <c r="K6" s="30">
        <f ca="1">IFERROR(INDEX(REPORT_DATA_BY_ZONE_MONTH!$A:$AG,$F6,MATCH(K$2,REPORT_DATA_BY_ZONE_MONTH!$A$1:$AG$1,0)), "")</f>
        <v>0</v>
      </c>
      <c r="L6" s="30">
        <f t="shared" ca="1" si="4"/>
        <v>24</v>
      </c>
      <c r="M6" s="30">
        <f ca="1">IFERROR(INDEX(REPORT_DATA_BY_ZONE_MONTH!$A:$AG,$F6,MATCH(M$2,REPORT_DATA_BY_ZONE_MONTH!$A$1:$AG$1,0)), "")</f>
        <v>0</v>
      </c>
      <c r="N6" s="30">
        <f t="shared" ca="1" si="5"/>
        <v>40</v>
      </c>
      <c r="O6" s="30">
        <f ca="1">IFERROR(INDEX(REPORT_DATA_BY_ZONE_MONTH!$A:$AG,$F6,MATCH(O$2,REPORT_DATA_BY_ZONE_MONTH!$A$1:$AG$1,0)), "")</f>
        <v>0</v>
      </c>
      <c r="P6" s="30">
        <f t="shared" ca="1" si="6"/>
        <v>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2014:7:0:0:OFFICE</v>
      </c>
      <c r="F7" s="37">
        <f ca="1">MATCH($E7,REPORT_DATA_BY_ZONE_MONTH!$A:$A, 0)</f>
        <v>72</v>
      </c>
      <c r="G7" s="30">
        <f ca="1">IFERROR(INDEX(REPORT_DATA_BY_ZONE_MONTH!$A:$AG,$F7,MATCH(G$2,REPORT_DATA_BY_ZONE_MONTH!$A$1:$AG$1,0)), "")</f>
        <v>0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48</v>
      </c>
      <c r="K7" s="30">
        <f ca="1">IFERROR(INDEX(REPORT_DATA_BY_ZONE_MONTH!$A:$AG,$F7,MATCH(K$2,REPORT_DATA_BY_ZONE_MONTH!$A$1:$AG$1,0)), "")</f>
        <v>0</v>
      </c>
      <c r="L7" s="30">
        <f t="shared" ca="1" si="4"/>
        <v>24</v>
      </c>
      <c r="M7" s="30">
        <f ca="1">IFERROR(INDEX(REPORT_DATA_BY_ZONE_MONTH!$A:$AG,$F7,MATCH(M$2,REPORT_DATA_BY_ZONE_MONTH!$A$1:$AG$1,0)), "")</f>
        <v>0</v>
      </c>
      <c r="N7" s="30">
        <f t="shared" ca="1" si="5"/>
        <v>40</v>
      </c>
      <c r="O7" s="30">
        <f ca="1">IFERROR(INDEX(REPORT_DATA_BY_ZONE_MONTH!$A:$AG,$F7,MATCH(O$2,REPORT_DATA_BY_ZONE_MONTH!$A$1:$AG$1,0)), "")</f>
        <v>0</v>
      </c>
      <c r="P7" s="30">
        <f t="shared" ca="1" si="6"/>
        <v>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2014:8:0:0:OFFICE</v>
      </c>
      <c r="F8" s="37">
        <f ca="1">MATCH($E8,REPORT_DATA_BY_ZONE_MONTH!$A:$A, 0)</f>
        <v>80</v>
      </c>
      <c r="G8" s="30">
        <f ca="1">IFERROR(INDEX(REPORT_DATA_BY_ZONE_MONTH!$A:$AG,$F8,MATCH(G$2,REPORT_DATA_BY_ZONE_MONTH!$A$1:$AG$1,0)), "")</f>
        <v>2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48</v>
      </c>
      <c r="K8" s="30">
        <f ca="1">IFERROR(INDEX(REPORT_DATA_BY_ZONE_MONTH!$A:$AG,$F8,MATCH(K$2,REPORT_DATA_BY_ZONE_MONTH!$A$1:$AG$1,0)), "")</f>
        <v>0</v>
      </c>
      <c r="L8" s="30">
        <f t="shared" ca="1" si="4"/>
        <v>24</v>
      </c>
      <c r="M8" s="30">
        <f ca="1">IFERROR(INDEX(REPORT_DATA_BY_ZONE_MONTH!$A:$AG,$F8,MATCH(M$2,REPORT_DATA_BY_ZONE_MONTH!$A$1:$AG$1,0)), "")</f>
        <v>0</v>
      </c>
      <c r="N8" s="30">
        <f t="shared" ca="1" si="5"/>
        <v>40</v>
      </c>
      <c r="O8" s="30">
        <f ca="1">IFERROR(INDEX(REPORT_DATA_BY_ZONE_MONTH!$A:$AG,$F8,MATCH(O$2,REPORT_DATA_BY_ZONE_MONTH!$A$1:$AG$1,0)), "")</f>
        <v>0</v>
      </c>
      <c r="P8" s="30">
        <f t="shared" ca="1" si="6"/>
        <v>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2014:9:0:0:OFFICE</v>
      </c>
      <c r="F9" s="37">
        <f ca="1">MATCH($E9,REPORT_DATA_BY_ZONE_MONTH!$A:$A, 0)</f>
        <v>88</v>
      </c>
      <c r="G9" s="30">
        <f ca="1">IFERROR(INDEX(REPORT_DATA_BY_ZONE_MONTH!$A:$AG,$F9,MATCH(G$2,REPORT_DATA_BY_ZONE_MONTH!$A$1:$AG$1,0)), "")</f>
        <v>0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48</v>
      </c>
      <c r="K9" s="30">
        <f ca="1">IFERROR(INDEX(REPORT_DATA_BY_ZONE_MONTH!$A:$AG,$F9,MATCH(K$2,REPORT_DATA_BY_ZONE_MONTH!$A$1:$AG$1,0)), "")</f>
        <v>0</v>
      </c>
      <c r="L9" s="30">
        <f t="shared" ca="1" si="4"/>
        <v>24</v>
      </c>
      <c r="M9" s="30">
        <f ca="1">IFERROR(INDEX(REPORT_DATA_BY_ZONE_MONTH!$A:$AG,$F9,MATCH(M$2,REPORT_DATA_BY_ZONE_MONTH!$A$1:$AG$1,0)), "")</f>
        <v>0</v>
      </c>
      <c r="N9" s="30">
        <f t="shared" ca="1" si="5"/>
        <v>40</v>
      </c>
      <c r="O9" s="30">
        <f ca="1">IFERROR(INDEX(REPORT_DATA_BY_ZONE_MONTH!$A:$AG,$F9,MATCH(O$2,REPORT_DATA_BY_ZONE_MONTH!$A$1:$AG$1,0)), "")</f>
        <v>0</v>
      </c>
      <c r="P9" s="30">
        <f t="shared" ca="1" si="6"/>
        <v>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2014:10:0:0:OFFICE</v>
      </c>
      <c r="F10" s="37">
        <f ca="1">MATCH($E10,REPORT_DATA_BY_ZONE_MONTH!$A:$A, 0)</f>
        <v>5</v>
      </c>
      <c r="G10" s="30">
        <f ca="1">IFERROR(INDEX(REPORT_DATA_BY_ZONE_MONTH!$A:$AG,$F10,MATCH(G$2,REPORT_DATA_BY_ZONE_MONTH!$A$1:$AG$1,0)), "")</f>
        <v>1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48</v>
      </c>
      <c r="K10" s="30">
        <f ca="1">IFERROR(INDEX(REPORT_DATA_BY_ZONE_MONTH!$A:$AG,$F10,MATCH(K$2,REPORT_DATA_BY_ZONE_MONTH!$A$1:$AG$1,0)), "")</f>
        <v>0</v>
      </c>
      <c r="L10" s="30">
        <f t="shared" ca="1" si="4"/>
        <v>24</v>
      </c>
      <c r="M10" s="30">
        <f ca="1">IFERROR(INDEX(REPORT_DATA_BY_ZONE_MONTH!$A:$AG,$F10,MATCH(M$2,REPORT_DATA_BY_ZONE_MONTH!$A$1:$AG$1,0)), "")</f>
        <v>0</v>
      </c>
      <c r="N10" s="30">
        <f t="shared" ca="1" si="5"/>
        <v>40</v>
      </c>
      <c r="O10" s="30">
        <f ca="1">IFERROR(INDEX(REPORT_DATA_BY_ZONE_MONTH!$A:$AG,$F10,MATCH(O$2,REPORT_DATA_BY_ZONE_MONTH!$A$1:$AG$1,0)), "")</f>
        <v>0</v>
      </c>
      <c r="P10" s="30">
        <f t="shared" ca="1" si="6"/>
        <v>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2014:11:0:0:OFFICE</v>
      </c>
      <c r="F11" s="37">
        <f ca="1">MATCH($E11,REPORT_DATA_BY_ZONE_MONTH!$A:$A, 0)</f>
        <v>14</v>
      </c>
      <c r="G11" s="30">
        <f ca="1">IFERROR(INDEX(REPORT_DATA_BY_ZONE_MONTH!$A:$AG,$F11,MATCH(G$2,REPORT_DATA_BY_ZONE_MONTH!$A$1:$AG$1,0)), "")</f>
        <v>2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48</v>
      </c>
      <c r="K11" s="30">
        <f ca="1">IFERROR(INDEX(REPORT_DATA_BY_ZONE_MONTH!$A:$AG,$F11,MATCH(K$2,REPORT_DATA_BY_ZONE_MONTH!$A$1:$AG$1,0)), "")</f>
        <v>0</v>
      </c>
      <c r="L11" s="30">
        <f t="shared" ca="1" si="4"/>
        <v>24</v>
      </c>
      <c r="M11" s="30">
        <f ca="1">IFERROR(INDEX(REPORT_DATA_BY_ZONE_MONTH!$A:$AG,$F11,MATCH(M$2,REPORT_DATA_BY_ZONE_MONTH!$A$1:$AG$1,0)), "")</f>
        <v>0</v>
      </c>
      <c r="N11" s="30">
        <f t="shared" ca="1" si="5"/>
        <v>40</v>
      </c>
      <c r="O11" s="30">
        <f ca="1">IFERROR(INDEX(REPORT_DATA_BY_ZONE_MONTH!$A:$AG,$F11,MATCH(O$2,REPORT_DATA_BY_ZONE_MONTH!$A$1:$AG$1,0)), "")</f>
        <v>0</v>
      </c>
      <c r="P11" s="30">
        <f t="shared" ca="1" si="6"/>
        <v>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2014:12:0:0:OFFICE</v>
      </c>
      <c r="F12" s="37">
        <f ca="1">MATCH($E12,REPORT_DATA_BY_ZONE_MONTH!$A:$A, 0)</f>
        <v>23</v>
      </c>
      <c r="G12" s="30">
        <f ca="1">IFERROR(INDEX(REPORT_DATA_BY_ZONE_MONTH!$A:$AG,$F12,MATCH(G$2,REPORT_DATA_BY_ZONE_MONTH!$A$1:$AG$1,0)), "")</f>
        <v>0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48</v>
      </c>
      <c r="K12" s="30">
        <f ca="1">IFERROR(INDEX(REPORT_DATA_BY_ZONE_MONTH!$A:$AG,$F12,MATCH(K$2,REPORT_DATA_BY_ZONE_MONTH!$A$1:$AG$1,0)), "")</f>
        <v>0</v>
      </c>
      <c r="L12" s="30">
        <f t="shared" ca="1" si="4"/>
        <v>24</v>
      </c>
      <c r="M12" s="30">
        <f ca="1">IFERROR(INDEX(REPORT_DATA_BY_ZONE_MONTH!$A:$AG,$F12,MATCH(M$2,REPORT_DATA_BY_ZONE_MONTH!$A$1:$AG$1,0)), "")</f>
        <v>0</v>
      </c>
      <c r="N12" s="30">
        <f t="shared" ca="1" si="5"/>
        <v>40</v>
      </c>
      <c r="O12" s="30">
        <f ca="1">IFERROR(INDEX(REPORT_DATA_BY_ZONE_MONTH!$A:$AG,$F12,MATCH(O$2,REPORT_DATA_BY_ZONE_MONTH!$A$1:$AG$1,0)), "")</f>
        <v>0</v>
      </c>
      <c r="P12" s="30">
        <f t="shared" ca="1" si="6"/>
        <v>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2015:1:0:0:OFFICE</v>
      </c>
      <c r="F13" s="37">
        <f ca="1">MATCH($E13,REPORT_DATA_BY_ZONE_MONTH!$A:$A, 0)</f>
        <v>127</v>
      </c>
      <c r="G13" s="30">
        <f ca="1">IFERROR(INDEX(REPORT_DATA_BY_ZONE_MONTH!$A:$AG,$F13,MATCH(G$2,REPORT_DATA_BY_ZONE_MONTH!$A$1:$AG$1,0)), "")</f>
        <v>2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48</v>
      </c>
      <c r="K13" s="30">
        <f ca="1">IFERROR(INDEX(REPORT_DATA_BY_ZONE_MONTH!$A:$AG,$F13,MATCH(K$2,REPORT_DATA_BY_ZONE_MONTH!$A$1:$AG$1,0)), "")</f>
        <v>0</v>
      </c>
      <c r="L13" s="30">
        <f t="shared" ca="1" si="4"/>
        <v>24</v>
      </c>
      <c r="M13" s="30">
        <f ca="1">IFERROR(INDEX(REPORT_DATA_BY_ZONE_MONTH!$A:$AG,$F13,MATCH(M$2,REPORT_DATA_BY_ZONE_MONTH!$A$1:$AG$1,0)), "")</f>
        <v>0</v>
      </c>
      <c r="N13" s="30">
        <f t="shared" ca="1" si="5"/>
        <v>40</v>
      </c>
      <c r="O13" s="30">
        <f ca="1">IFERROR(INDEX(REPORT_DATA_BY_ZONE_MONTH!$A:$AG,$F13,MATCH(O$2,REPORT_DATA_BY_ZONE_MONTH!$A$1:$AG$1,0)), "")</f>
        <v>0</v>
      </c>
      <c r="P13" s="30">
        <f t="shared" ca="1" si="6"/>
        <v>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2015:2:0:0:OFFICE</v>
      </c>
      <c r="F14" s="37">
        <f ca="1">MATCH($E14,REPORT_DATA_BY_ZONE_MONTH!$A:$A, 0)</f>
        <v>136</v>
      </c>
      <c r="G14" s="30">
        <f ca="1">IFERROR(INDEX(REPORT_DATA_BY_ZONE_MONTH!$A:$AG,$F14,MATCH(G$2,REPORT_DATA_BY_ZONE_MONTH!$A$1:$AG$1,0)), "")</f>
        <v>1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48</v>
      </c>
      <c r="K14" s="30">
        <f ca="1">IFERROR(INDEX(REPORT_DATA_BY_ZONE_MONTH!$A:$AG,$F14,MATCH(K$2,REPORT_DATA_BY_ZONE_MONTH!$A$1:$AG$1,0)), "")</f>
        <v>0</v>
      </c>
      <c r="L14" s="30">
        <f t="shared" ca="1" si="4"/>
        <v>24</v>
      </c>
      <c r="M14" s="30">
        <f ca="1">IFERROR(INDEX(REPORT_DATA_BY_ZONE_MONTH!$A:$AG,$F14,MATCH(M$2,REPORT_DATA_BY_ZONE_MONTH!$A$1:$AG$1,0)), "")</f>
        <v>0</v>
      </c>
      <c r="N14" s="30">
        <f t="shared" ca="1" si="5"/>
        <v>40</v>
      </c>
      <c r="O14" s="30">
        <f ca="1">IFERROR(INDEX(REPORT_DATA_BY_ZONE_MONTH!$A:$AG,$F14,MATCH(O$2,REPORT_DATA_BY_ZONE_MONTH!$A$1:$AG$1,0)), "")</f>
        <v>0</v>
      </c>
      <c r="P14" s="30">
        <f t="shared" ca="1" si="6"/>
        <v>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2015:3:0:0:OFFICE</v>
      </c>
      <c r="F15" s="37">
        <f ca="1">MATCH($E15,REPORT_DATA_BY_ZONE_MONTH!$A:$A, 0)</f>
        <v>146</v>
      </c>
      <c r="G15" s="30">
        <f ca="1">IFERROR(INDEX(REPORT_DATA_BY_ZONE_MONTH!$A:$AG,$F15,MATCH(G$2,REPORT_DATA_BY_ZONE_MONTH!$A$1:$AG$1,0)), "")</f>
        <v>4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48</v>
      </c>
      <c r="K15" s="30">
        <f ca="1">IFERROR(INDEX(REPORT_DATA_BY_ZONE_MONTH!$A:$AG,$F15,MATCH(K$2,REPORT_DATA_BY_ZONE_MONTH!$A$1:$AG$1,0)), "")</f>
        <v>0</v>
      </c>
      <c r="L15" s="30">
        <f t="shared" ca="1" si="4"/>
        <v>24</v>
      </c>
      <c r="M15" s="30">
        <f ca="1">IFERROR(INDEX(REPORT_DATA_BY_ZONE_MONTH!$A:$AG,$F15,MATCH(M$2,REPORT_DATA_BY_ZONE_MONTH!$A$1:$AG$1,0)), "")</f>
        <v>0</v>
      </c>
      <c r="N15" s="30">
        <f t="shared" ca="1" si="5"/>
        <v>40</v>
      </c>
      <c r="O15" s="30">
        <f ca="1">IFERROR(INDEX(REPORT_DATA_BY_ZONE_MONTH!$A:$AG,$F15,MATCH(O$2,REPORT_DATA_BY_ZONE_MONTH!$A$1:$AG$1,0)), "")</f>
        <v>0</v>
      </c>
      <c r="P15" s="30">
        <f t="shared" ca="1" si="6"/>
        <v>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2015:4:0:0:OFFICE</v>
      </c>
      <c r="F16" s="37">
        <f ca="1">MATCH($E16,REPORT_DATA_BY_ZONE_MONTH!$A:$A, 0)</f>
        <v>156</v>
      </c>
      <c r="G16" s="30">
        <f ca="1">IFERROR(INDEX(REPORT_DATA_BY_ZONE_MONTH!$A:$AG,$F16,MATCH(G$2,REPORT_DATA_BY_ZONE_MONTH!$A$1:$AG$1,0)), "")</f>
        <v>0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48</v>
      </c>
      <c r="K16" s="30">
        <f ca="1">IFERROR(INDEX(REPORT_DATA_BY_ZONE_MONTH!$A:$AG,$F16,MATCH(K$2,REPORT_DATA_BY_ZONE_MONTH!$A$1:$AG$1,0)), "")</f>
        <v>0</v>
      </c>
      <c r="L16" s="30">
        <f t="shared" ca="1" si="4"/>
        <v>24</v>
      </c>
      <c r="M16" s="30">
        <f ca="1">IFERROR(INDEX(REPORT_DATA_BY_ZONE_MONTH!$A:$AG,$F16,MATCH(M$2,REPORT_DATA_BY_ZONE_MONTH!$A$1:$AG$1,0)), "")</f>
        <v>0</v>
      </c>
      <c r="N16" s="30">
        <f t="shared" ca="1" si="5"/>
        <v>40</v>
      </c>
      <c r="O16" s="30">
        <f ca="1">IFERROR(INDEX(REPORT_DATA_BY_ZONE_MONTH!$A:$AG,$F16,MATCH(O$2,REPORT_DATA_BY_ZONE_MONTH!$A$1:$AG$1,0)), "")</f>
        <v>0</v>
      </c>
      <c r="P16" s="30">
        <f t="shared" ca="1" si="6"/>
        <v>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2015:5:0:0:OFFICE</v>
      </c>
      <c r="F17" s="37">
        <f ca="1">MATCH($E17,REPORT_DATA_BY_ZONE_MONTH!$A:$A, 0)</f>
        <v>166</v>
      </c>
      <c r="G17" s="30">
        <f ca="1">IFERROR(INDEX(REPORT_DATA_BY_ZONE_MONTH!$A:$AG,$F17,MATCH(G$2,REPORT_DATA_BY_ZONE_MONTH!$A$1:$AG$1,0)), "")</f>
        <v>1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48</v>
      </c>
      <c r="K17" s="30">
        <f ca="1">IFERROR(INDEX(REPORT_DATA_BY_ZONE_MONTH!$A:$AG,$F17,MATCH(K$2,REPORT_DATA_BY_ZONE_MONTH!$A$1:$AG$1,0)), "")</f>
        <v>0</v>
      </c>
      <c r="L17" s="30">
        <f t="shared" ca="1" si="4"/>
        <v>24</v>
      </c>
      <c r="M17" s="30">
        <f ca="1">IFERROR(INDEX(REPORT_DATA_BY_ZONE_MONTH!$A:$AG,$F17,MATCH(M$2,REPORT_DATA_BY_ZONE_MONTH!$A$1:$AG$1,0)), "")</f>
        <v>0</v>
      </c>
      <c r="N17" s="30">
        <f t="shared" ca="1" si="5"/>
        <v>40</v>
      </c>
      <c r="O17" s="30">
        <f ca="1">IFERROR(INDEX(REPORT_DATA_BY_ZONE_MONTH!$A:$AG,$F17,MATCH(O$2,REPORT_DATA_BY_ZONE_MONTH!$A$1:$AG$1,0)), "")</f>
        <v>0</v>
      </c>
      <c r="P17" s="30">
        <f t="shared" ca="1" si="6"/>
        <v>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2015:6:0:0:OFFICE</v>
      </c>
      <c r="F18" s="37">
        <f ca="1">MATCH($E18,REPORT_DATA_BY_ZONE_MONTH!$A:$A, 0)</f>
        <v>176</v>
      </c>
      <c r="G18" s="30">
        <f ca="1">IFERROR(INDEX(REPORT_DATA_BY_ZONE_MONTH!$A:$AG,$F18,MATCH(G$2,REPORT_DATA_BY_ZONE_MONTH!$A$1:$AG$1,0)), "")</f>
        <v>2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48</v>
      </c>
      <c r="K18" s="30">
        <f ca="1">IFERROR(INDEX(REPORT_DATA_BY_ZONE_MONTH!$A:$AG,$F18,MATCH(K$2,REPORT_DATA_BY_ZONE_MONTH!$A$1:$AG$1,0)), "")</f>
        <v>0</v>
      </c>
      <c r="L18" s="30">
        <f t="shared" ca="1" si="4"/>
        <v>24</v>
      </c>
      <c r="M18" s="30">
        <f ca="1">IFERROR(INDEX(REPORT_DATA_BY_ZONE_MONTH!$A:$AG,$F18,MATCH(M$2,REPORT_DATA_BY_ZONE_MONTH!$A$1:$AG$1,0)), "")</f>
        <v>0</v>
      </c>
      <c r="N18" s="30">
        <f t="shared" ca="1" si="5"/>
        <v>40</v>
      </c>
      <c r="O18" s="30">
        <f ca="1">IFERROR(INDEX(REPORT_DATA_BY_ZONE_MONTH!$A:$AG,$F18,MATCH(O$2,REPORT_DATA_BY_ZONE_MONTH!$A$1:$AG$1,0)), "")</f>
        <v>0</v>
      </c>
      <c r="P18" s="30">
        <f t="shared" ca="1" si="6"/>
        <v>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2015:7:0:0:OFFICE</v>
      </c>
      <c r="F19" s="37">
        <f ca="1">MATCH($E19,REPORT_DATA_BY_ZONE_MONTH!$A:$A, 0)</f>
        <v>186</v>
      </c>
      <c r="G19" s="30">
        <f ca="1">IFERROR(INDEX(REPORT_DATA_BY_ZONE_MONTH!$A:$AG,$F19,MATCH(G$2,REPORT_DATA_BY_ZONE_MONTH!$A$1:$AG$1,0)), "")</f>
        <v>2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48</v>
      </c>
      <c r="K19" s="30">
        <f ca="1">IFERROR(INDEX(REPORT_DATA_BY_ZONE_MONTH!$A:$AG,$F19,MATCH(K$2,REPORT_DATA_BY_ZONE_MONTH!$A$1:$AG$1,0)), "")</f>
        <v>0</v>
      </c>
      <c r="L19" s="30">
        <f t="shared" ca="1" si="4"/>
        <v>24</v>
      </c>
      <c r="M19" s="30">
        <f ca="1">IFERROR(INDEX(REPORT_DATA_BY_ZONE_MONTH!$A:$AG,$F19,MATCH(M$2,REPORT_DATA_BY_ZONE_MONTH!$A$1:$AG$1,0)), "")</f>
        <v>0</v>
      </c>
      <c r="N19" s="30">
        <f t="shared" ca="1" si="5"/>
        <v>40</v>
      </c>
      <c r="O19" s="30">
        <f ca="1">IFERROR(INDEX(REPORT_DATA_BY_ZONE_MONTH!$A:$AG,$F19,MATCH(O$2,REPORT_DATA_BY_ZONE_MONTH!$A$1:$AG$1,0)), "")</f>
        <v>0</v>
      </c>
      <c r="P19" s="30">
        <f t="shared" ca="1" si="6"/>
        <v>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2015:8:0:0:OFFICE</v>
      </c>
      <c r="F20" s="37">
        <f ca="1">MATCH($E20,REPORT_DATA_BY_ZONE_MONTH!$A:$A, 0)</f>
        <v>196</v>
      </c>
      <c r="G20" s="30">
        <f ca="1">IFERROR(INDEX(REPORT_DATA_BY_ZONE_MONTH!$A:$AG,$F20,MATCH(G$2,REPORT_DATA_BY_ZONE_MONTH!$A$1:$AG$1,0)), "")</f>
        <v>1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48</v>
      </c>
      <c r="K20" s="30">
        <f ca="1">IFERROR(INDEX(REPORT_DATA_BY_ZONE_MONTH!$A:$AG,$F20,MATCH(K$2,REPORT_DATA_BY_ZONE_MONTH!$A$1:$AG$1,0)), "")</f>
        <v>0</v>
      </c>
      <c r="L20" s="30">
        <f t="shared" ca="1" si="4"/>
        <v>24</v>
      </c>
      <c r="M20" s="30">
        <f ca="1">IFERROR(INDEX(REPORT_DATA_BY_ZONE_MONTH!$A:$AG,$F20,MATCH(M$2,REPORT_DATA_BY_ZONE_MONTH!$A$1:$AG$1,0)), "")</f>
        <v>0</v>
      </c>
      <c r="N20" s="30">
        <f t="shared" ca="1" si="5"/>
        <v>40</v>
      </c>
      <c r="O20" s="30">
        <f ca="1">IFERROR(INDEX(REPORT_DATA_BY_ZONE_MONTH!$A:$AG,$F20,MATCH(O$2,REPORT_DATA_BY_ZONE_MONTH!$A$1:$AG$1,0)), "")</f>
        <v>0</v>
      </c>
      <c r="P20" s="30">
        <f t="shared" ca="1" si="6"/>
        <v>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2015:9:0:0:OFFICE</v>
      </c>
      <c r="F21" s="37">
        <f ca="1">MATCH($E21,REPORT_DATA_BY_ZONE_MONTH!$A:$A, 0)</f>
        <v>206</v>
      </c>
      <c r="G21" s="30">
        <f ca="1">IFERROR(INDEX(REPORT_DATA_BY_ZONE_MONTH!$A:$AG,$F21,MATCH(G$2,REPORT_DATA_BY_ZONE_MONTH!$A$1:$AG$1,0)), "")</f>
        <v>1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48</v>
      </c>
      <c r="K21" s="30">
        <f ca="1">IFERROR(INDEX(REPORT_DATA_BY_ZONE_MONTH!$A:$AG,$F21,MATCH(K$2,REPORT_DATA_BY_ZONE_MONTH!$A$1:$AG$1,0)), "")</f>
        <v>0</v>
      </c>
      <c r="L21" s="30">
        <f t="shared" ca="1" si="4"/>
        <v>24</v>
      </c>
      <c r="M21" s="30">
        <f ca="1">IFERROR(INDEX(REPORT_DATA_BY_ZONE_MONTH!$A:$AG,$F21,MATCH(M$2,REPORT_DATA_BY_ZONE_MONTH!$A$1:$AG$1,0)), "")</f>
        <v>0</v>
      </c>
      <c r="N21" s="30">
        <f t="shared" ca="1" si="5"/>
        <v>40</v>
      </c>
      <c r="O21" s="30">
        <f ca="1">IFERROR(INDEX(REPORT_DATA_BY_ZONE_MONTH!$A:$AG,$F21,MATCH(O$2,REPORT_DATA_BY_ZONE_MONTH!$A$1:$AG$1,0)), "")</f>
        <v>0</v>
      </c>
      <c r="P21" s="30">
        <f t="shared" ca="1" si="6"/>
        <v>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2015:10:0:0:OFFICE</v>
      </c>
      <c r="F22" s="37">
        <f ca="1">MATCH($E22,REPORT_DATA_BY_ZONE_MONTH!$A:$A, 0)</f>
        <v>96</v>
      </c>
      <c r="G22" s="30">
        <f ca="1">IFERROR(INDEX(REPORT_DATA_BY_ZONE_MONTH!$A:$AG,$F22,MATCH(G$2,REPORT_DATA_BY_ZONE_MONTH!$A$1:$AG$1,0)), "")</f>
        <v>4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48</v>
      </c>
      <c r="K22" s="30">
        <f ca="1">IFERROR(INDEX(REPORT_DATA_BY_ZONE_MONTH!$A:$AG,$F22,MATCH(K$2,REPORT_DATA_BY_ZONE_MONTH!$A$1:$AG$1,0)), "")</f>
        <v>0</v>
      </c>
      <c r="L22" s="30">
        <f t="shared" ca="1" si="4"/>
        <v>24</v>
      </c>
      <c r="M22" s="30">
        <f ca="1">IFERROR(INDEX(REPORT_DATA_BY_ZONE_MONTH!$A:$AG,$F22,MATCH(M$2,REPORT_DATA_BY_ZONE_MONTH!$A$1:$AG$1,0)), "")</f>
        <v>0</v>
      </c>
      <c r="N22" s="30">
        <f t="shared" ca="1" si="5"/>
        <v>40</v>
      </c>
      <c r="O22" s="30">
        <f ca="1">IFERROR(INDEX(REPORT_DATA_BY_ZONE_MONTH!$A:$AG,$F22,MATCH(O$2,REPORT_DATA_BY_ZONE_MONTH!$A$1:$AG$1,0)), "")</f>
        <v>0</v>
      </c>
      <c r="P22" s="30">
        <f t="shared" ca="1" si="6"/>
        <v>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2015:11:0:0:OFFICE</v>
      </c>
      <c r="F23" s="37">
        <f ca="1">MATCH($E23,REPORT_DATA_BY_ZONE_MONTH!$A:$A, 0)</f>
        <v>106</v>
      </c>
      <c r="G23" s="30">
        <f ca="1">IFERROR(INDEX(REPORT_DATA_BY_ZONE_MONTH!$A:$AG,$F23,MATCH(G$2,REPORT_DATA_BY_ZONE_MONTH!$A$1:$AG$1,0)), "")</f>
        <v>0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48</v>
      </c>
      <c r="K23" s="30">
        <f ca="1">IFERROR(INDEX(REPORT_DATA_BY_ZONE_MONTH!$A:$AG,$F23,MATCH(K$2,REPORT_DATA_BY_ZONE_MONTH!$A$1:$AG$1,0)), "")</f>
        <v>0</v>
      </c>
      <c r="L23" s="30">
        <f t="shared" ca="1" si="4"/>
        <v>24</v>
      </c>
      <c r="M23" s="30">
        <f ca="1">IFERROR(INDEX(REPORT_DATA_BY_ZONE_MONTH!$A:$AG,$F23,MATCH(M$2,REPORT_DATA_BY_ZONE_MONTH!$A$1:$AG$1,0)), "")</f>
        <v>0</v>
      </c>
      <c r="N23" s="30">
        <f t="shared" ca="1" si="5"/>
        <v>40</v>
      </c>
      <c r="O23" s="30">
        <f ca="1">IFERROR(INDEX(REPORT_DATA_BY_ZONE_MONTH!$A:$AG,$F23,MATCH(O$2,REPORT_DATA_BY_ZONE_MONTH!$A$1:$AG$1,0)), "")</f>
        <v>0</v>
      </c>
      <c r="P23" s="30">
        <f t="shared" ca="1" si="6"/>
        <v>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2015:12:0:0:OFFICE</v>
      </c>
      <c r="F24" s="37">
        <f ca="1">MATCH($E24,REPORT_DATA_BY_ZONE_MONTH!$A:$A, 0)</f>
        <v>117</v>
      </c>
      <c r="G24" s="30">
        <f ca="1">IFERROR(INDEX(REPORT_DATA_BY_ZONE_MONTH!$A:$AG,$F24,MATCH(G$2,REPORT_DATA_BY_ZONE_MONTH!$A$1:$AG$1,0)), "")</f>
        <v>0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48</v>
      </c>
      <c r="K24" s="30">
        <f ca="1">IFERROR(INDEX(REPORT_DATA_BY_ZONE_MONTH!$A:$AG,$F24,MATCH(K$2,REPORT_DATA_BY_ZONE_MONTH!$A$1:$AG$1,0)), "")</f>
        <v>0</v>
      </c>
      <c r="L24" s="30">
        <f t="shared" ca="1" si="4"/>
        <v>24</v>
      </c>
      <c r="M24" s="30">
        <f ca="1">IFERROR(INDEX(REPORT_DATA_BY_ZONE_MONTH!$A:$AG,$F24,MATCH(M$2,REPORT_DATA_BY_ZONE_MONTH!$A$1:$AG$1,0)), "")</f>
        <v>0</v>
      </c>
      <c r="N24" s="30">
        <f t="shared" ca="1" si="5"/>
        <v>40</v>
      </c>
      <c r="O24" s="30">
        <f ca="1">IFERROR(INDEX(REPORT_DATA_BY_ZONE_MONTH!$A:$AG,$F24,MATCH(O$2,REPORT_DATA_BY_ZONE_MONTH!$A$1:$AG$1,0)), "")</f>
        <v>0</v>
      </c>
      <c r="P24" s="30">
        <f t="shared" ca="1" si="6"/>
        <v>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2016:1:0:0:OFFICE</v>
      </c>
      <c r="F25" s="37">
        <f ca="1">MATCH($E25,REPORT_DATA_BY_ZONE_MONTH!$A:$A, 0)</f>
        <v>217</v>
      </c>
      <c r="G25" s="30">
        <f ca="1">IFERROR(INDEX(REPORT_DATA_BY_ZONE_MONTH!$A:$AG,$F25,MATCH(G$2,REPORT_DATA_BY_ZONE_MONTH!$A$1:$AG$1,0)), "")</f>
        <v>3</v>
      </c>
      <c r="H25" s="30">
        <f t="shared" si="2"/>
        <v>8</v>
      </c>
      <c r="I25" s="30">
        <f ca="1">IFERROR(INDEX(REPORT_DATA_BY_ZONE_MONTH!$A:$AG,$F25,MATCH(I$2,REPORT_DATA_BY_ZONE_MONTH!$A$1:$AG$1,0)), "")</f>
        <v>34</v>
      </c>
      <c r="J25" s="30">
        <f t="shared" ca="1" si="3"/>
        <v>48</v>
      </c>
      <c r="K25" s="30">
        <f ca="1">IFERROR(INDEX(REPORT_DATA_BY_ZONE_MONTH!$A:$AG,$F25,MATCH(K$2,REPORT_DATA_BY_ZONE_MONTH!$A$1:$AG$1,0)), "")</f>
        <v>8</v>
      </c>
      <c r="L25" s="30">
        <f t="shared" ca="1" si="4"/>
        <v>24</v>
      </c>
      <c r="M25" s="30">
        <f ca="1">IFERROR(INDEX(REPORT_DATA_BY_ZONE_MONTH!$A:$AG,$F25,MATCH(M$2,REPORT_DATA_BY_ZONE_MONTH!$A$1:$AG$1,0)), "")</f>
        <v>16</v>
      </c>
      <c r="N25" s="30">
        <f t="shared" ca="1" si="5"/>
        <v>40</v>
      </c>
      <c r="O25" s="30">
        <f ca="1">IFERROR(INDEX(REPORT_DATA_BY_ZONE_MONTH!$A:$AG,$F25,MATCH(O$2,REPORT_DATA_BY_ZONE_MONTH!$A$1:$AG$1,0)), "")</f>
        <v>0</v>
      </c>
      <c r="P25" s="30">
        <f t="shared" ca="1" si="6"/>
        <v>8</v>
      </c>
      <c r="Q25" s="37">
        <f ca="1">MATCH($E25,BAPTISM_SOURCE_ZONE_MONTH!$A:$A, 0)</f>
        <v>6</v>
      </c>
      <c r="R25" s="11">
        <f ca="1">IFERROR(INDEX(BAPTISM_SOURCE_ZONE_MONTH!$A:$Z,$Q25,MATCH(R$2,BAPTISM_SOURCE_ZONE_MONTH!$A$1:$Z$1,0)),"")</f>
        <v>4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2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2016:2:0:0:OFFICE</v>
      </c>
      <c r="F26" s="37">
        <f ca="1">MATCH($E26,REPORT_DATA_BY_ZONE_MONTH!$A:$A, 0)</f>
        <v>228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45</v>
      </c>
      <c r="J26" s="30">
        <f t="shared" ca="1" si="3"/>
        <v>48</v>
      </c>
      <c r="K26" s="30">
        <f ca="1">IFERROR(INDEX(REPORT_DATA_BY_ZONE_MONTH!$A:$AG,$F26,MATCH(K$2,REPORT_DATA_BY_ZONE_MONTH!$A$1:$AG$1,0)), "")</f>
        <v>7</v>
      </c>
      <c r="L26" s="30">
        <f t="shared" ca="1" si="4"/>
        <v>24</v>
      </c>
      <c r="M26" s="30">
        <f ca="1">IFERROR(INDEX(REPORT_DATA_BY_ZONE_MONTH!$A:$AG,$F26,MATCH(M$2,REPORT_DATA_BY_ZONE_MONTH!$A$1:$AG$1,0)), "")</f>
        <v>14</v>
      </c>
      <c r="N26" s="30">
        <f t="shared" ca="1" si="5"/>
        <v>40</v>
      </c>
      <c r="O26" s="30">
        <f ca="1">IFERROR(INDEX(REPORT_DATA_BY_ZONE_MONTH!$A:$AG,$F26,MATCH(O$2,REPORT_DATA_BY_ZONE_MONTH!$A$1:$AG$1,0)), "")</f>
        <v>5</v>
      </c>
      <c r="P26" s="30">
        <f t="shared" ca="1" si="6"/>
        <v>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1465</v>
      </c>
      <c r="C27" s="37"/>
      <c r="D27" s="37"/>
      <c r="G27" s="8">
        <f ca="1">SUMIF($C3:$C26,YEAR,G3:G26)</f>
        <v>3</v>
      </c>
      <c r="H27" s="37"/>
      <c r="R27" s="8">
        <f ca="1">SUM(R3:R26)</f>
        <v>4</v>
      </c>
      <c r="S27" s="8">
        <f t="shared" ref="S27:W27" ca="1" si="8">SUM(S3:S26)</f>
        <v>0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2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2</v>
      </c>
    </row>
    <row r="31" spans="1:23">
      <c r="A31" s="8" t="s">
        <v>633</v>
      </c>
      <c r="B31" s="8">
        <f ca="1">SUM(R27:T27)</f>
        <v>4</v>
      </c>
    </row>
    <row r="32" spans="1:23">
      <c r="A32" s="8" t="s">
        <v>634</v>
      </c>
      <c r="B32" s="8">
        <f ca="1">SUM(U27:W27)</f>
        <v>2</v>
      </c>
    </row>
    <row r="33" spans="1:4" ht="180">
      <c r="A33" s="8" t="s">
        <v>636</v>
      </c>
      <c r="B33" s="39" t="str">
        <f>CONCATENATE("Member Referral Goal 成員回條目標:     50%+ 
Member Referral Actual 成員回條實際:  ",$D$22)</f>
        <v>Member Referral Goal 成員回條目標:     50%+ 
Member Referral Actual 成員回條實際:  10</v>
      </c>
      <c r="C33" s="40">
        <f ca="1">IFERROR(B32/SUM(B31:B32),"0")</f>
        <v>0.33333333333333331</v>
      </c>
      <c r="D33" s="8" t="str">
        <f ca="1">TEXT(C33,"00%")</f>
        <v>33%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6</v>
      </c>
      <c r="C34" s="8">
        <f>TAOYUAN!$D$2</f>
        <v>100</v>
      </c>
      <c r="D34" s="8">
        <f ca="1">TAOYUAN!$G$5</f>
        <v>6</v>
      </c>
    </row>
    <row r="35" spans="1:4" ht="23.25">
      <c r="A35" s="8" t="s">
        <v>1420</v>
      </c>
      <c r="B35" s="64" t="str">
        <f ca="1">INDIRECT(CONCATENATE($B$27, "$B$1"))</f>
        <v>Office Zone</v>
      </c>
    </row>
    <row r="36" spans="1:4">
      <c r="B36" s="62" t="str">
        <f ca="1">INDIRECT(CONCATENATE($B$27, "$B$2"))</f>
        <v>辦公室地帶</v>
      </c>
    </row>
    <row r="37" spans="1:4">
      <c r="B37" s="62" t="str">
        <f ca="1">INDIRECT(CONCATENATE($B$27, "$B$6"))</f>
        <v>Central Stake</v>
      </c>
    </row>
    <row r="38" spans="1:4">
      <c r="B38" s="62" t="str">
        <f ca="1">INDIRECT(CONCATENATE($B$27, "$B$7"))</f>
        <v>臺北中支聯會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10</vt:i4>
      </vt:variant>
    </vt:vector>
  </HeadingPairs>
  <TitlesOfParts>
    <vt:vector size="49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2016-02-19T12:33:02Z</cp:lastPrinted>
  <dcterms:created xsi:type="dcterms:W3CDTF">2016-01-05T05:01:49Z</dcterms:created>
  <dcterms:modified xsi:type="dcterms:W3CDTF">2016-02-19T13:00:13Z</dcterms:modified>
</cp:coreProperties>
</file>