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4" activeTab="8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DATA" sheetId="46" r:id="rId5"/>
    <sheet name="MISSION_TOTALS" sheetId="23" r:id="rId6"/>
    <sheet name="OFFICE" sheetId="20" r:id="rId7"/>
    <sheet name="OFFICE_GRAPH" sheetId="42" r:id="rId8"/>
    <sheet name="OFFICE_GRAPH_DATA" sheetId="41" r:id="rId9"/>
  </sheets>
  <definedNames>
    <definedName name="baptism_data" localSheetId="4">BAPTISM_DATA!$A$1:$I$2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REPORT_DATA_BY_COMP!$A$1:$R$389</definedName>
    <definedName name="report_data_by_zone" localSheetId="2">REPORT_DATA_BY_ZONE!$A$1:$R$45</definedName>
    <definedName name="report_data_zone_month" localSheetId="3">REPORT_DATA_BY_ZONE_MONTH!$A$1:$R$23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G4" i="41" l="1"/>
  <c r="G5" i="41"/>
  <c r="G6" i="41"/>
  <c r="G7" i="41"/>
  <c r="G8" i="41"/>
  <c r="G9" i="41"/>
  <c r="G10" i="41"/>
  <c r="G11" i="41"/>
  <c r="G12" i="41"/>
  <c r="G13" i="41"/>
  <c r="G14" i="41"/>
  <c r="G15" i="41"/>
  <c r="G3" i="41"/>
  <c r="K4" i="20" l="1"/>
  <c r="G16" i="41" l="1"/>
  <c r="G5" i="23"/>
  <c r="G4" i="23"/>
  <c r="I16" i="41" l="1"/>
  <c r="A3" i="23"/>
  <c r="J16" i="41" l="1"/>
  <c r="B2" i="20"/>
  <c r="L16" i="41" l="1"/>
  <c r="K16" i="41"/>
  <c r="D3" i="4"/>
  <c r="D2" i="4" l="1"/>
  <c r="D4" i="4"/>
  <c r="D1" i="4"/>
  <c r="C5" i="41" l="1"/>
  <c r="D5" i="41" s="1"/>
  <c r="E5" i="41" s="1"/>
  <c r="F5" i="41" s="1"/>
  <c r="C9" i="41"/>
  <c r="D9" i="41" s="1"/>
  <c r="E9" i="41" s="1"/>
  <c r="F9" i="41" s="1"/>
  <c r="C13" i="41"/>
  <c r="D13" i="41" s="1"/>
  <c r="E13" i="41" s="1"/>
  <c r="F13" i="41" s="1"/>
  <c r="H4" i="20"/>
  <c r="C6" i="41"/>
  <c r="D6" i="41" s="1"/>
  <c r="E6" i="41" s="1"/>
  <c r="F6" i="41" s="1"/>
  <c r="C10" i="41"/>
  <c r="D10" i="41" s="1"/>
  <c r="E10" i="41" s="1"/>
  <c r="F10" i="41" s="1"/>
  <c r="G4" i="20"/>
  <c r="C7" i="41"/>
  <c r="D7" i="41" s="1"/>
  <c r="E7" i="41" s="1"/>
  <c r="F7" i="41" s="1"/>
  <c r="C11" i="41"/>
  <c r="D11" i="41" s="1"/>
  <c r="E11" i="41" s="1"/>
  <c r="F11" i="41" s="1"/>
  <c r="C15" i="41"/>
  <c r="D15" i="41" s="1"/>
  <c r="E15" i="41" s="1"/>
  <c r="F15" i="41" s="1"/>
  <c r="J4" i="20"/>
  <c r="C4" i="41"/>
  <c r="D4" i="41" s="1"/>
  <c r="E4" i="41" s="1"/>
  <c r="F4" i="41" s="1"/>
  <c r="C8" i="41"/>
  <c r="D8" i="41" s="1"/>
  <c r="E8" i="41" s="1"/>
  <c r="F8" i="41" s="1"/>
  <c r="C12" i="41"/>
  <c r="D12" i="41" s="1"/>
  <c r="E12" i="41" s="1"/>
  <c r="F12" i="41" s="1"/>
  <c r="C3" i="41"/>
  <c r="D3" i="41" s="1"/>
  <c r="E3" i="41" s="1"/>
  <c r="F3" i="41" s="1"/>
  <c r="I4" i="20"/>
  <c r="C14" i="41"/>
  <c r="D14" i="41" s="1"/>
  <c r="E14" i="41" s="1"/>
  <c r="F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O12" i="41" l="1"/>
  <c r="M12" i="41"/>
  <c r="N12" i="41"/>
  <c r="P12" i="41"/>
  <c r="O9" i="41"/>
  <c r="P9" i="41"/>
  <c r="M9" i="41"/>
  <c r="N9" i="41"/>
  <c r="P3" i="41"/>
  <c r="M3" i="41"/>
  <c r="N3" i="41"/>
  <c r="O3" i="41"/>
  <c r="O13" i="41"/>
  <c r="P13" i="41"/>
  <c r="M13" i="41"/>
  <c r="N13" i="41"/>
  <c r="O15" i="41"/>
  <c r="M15" i="41"/>
  <c r="N15" i="41"/>
  <c r="P15" i="41"/>
  <c r="O14" i="41"/>
  <c r="M14" i="41"/>
  <c r="P14" i="41"/>
  <c r="N14" i="41"/>
  <c r="O8" i="41"/>
  <c r="M8" i="41"/>
  <c r="N8" i="41"/>
  <c r="P8" i="41"/>
  <c r="O11" i="41"/>
  <c r="P11" i="41"/>
  <c r="M11" i="41"/>
  <c r="N11" i="41"/>
  <c r="O6" i="41"/>
  <c r="M6" i="41"/>
  <c r="P6" i="41"/>
  <c r="N6" i="41"/>
  <c r="O5" i="41"/>
  <c r="M5" i="41"/>
  <c r="N5" i="41"/>
  <c r="P5" i="41"/>
  <c r="O10" i="41"/>
  <c r="M10" i="41"/>
  <c r="P10" i="41"/>
  <c r="N10" i="41"/>
  <c r="O4" i="41"/>
  <c r="P4" i="41"/>
  <c r="M4" i="41"/>
  <c r="N4" i="41"/>
  <c r="O7" i="41"/>
  <c r="P7" i="41"/>
  <c r="M7" i="41"/>
  <c r="N7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R9" i="23" l="1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S19" i="20" l="1"/>
  <c r="P14" i="23"/>
  <c r="N19" i="20"/>
  <c r="J19" i="20"/>
  <c r="Q19" i="20"/>
  <c r="M19" i="20"/>
  <c r="L19" i="20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S11" i="20" l="1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R11" i="20" l="1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data" type="6" refreshedVersion="5" background="1" saveData="1">
    <textPr codePage="65001" sourceFile="C:\Users\2019353\Documents\projects\automated_reporting\report\Debug\baptism\baptism_data.txt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name="report_data" type="6" refreshedVersion="5" backgroun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saveData="1">
    <textPr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<sst xmlns="http://schemas.openxmlformats.org/spreadsheetml/2006/main" count="1217" uniqueCount="661">
  <si>
    <t>YEAR</t>
  </si>
  <si>
    <t>MONTH</t>
  </si>
  <si>
    <t>AREA</t>
  </si>
  <si>
    <t>A</t>
  </si>
  <si>
    <t>B</t>
  </si>
  <si>
    <t>C</t>
  </si>
  <si>
    <t>D</t>
  </si>
  <si>
    <t>BAP</t>
  </si>
  <si>
    <t>CON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</si>
  <si>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</si>
  <si>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</si>
  <si>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</si>
  <si>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</si>
  <si>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</si>
  <si>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</si>
  <si>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</si>
  <si>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</si>
  <si>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</si>
  <si>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</si>
  <si>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</si>
  <si>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</si>
  <si>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</si>
  <si>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</si>
  <si>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</si>
  <si>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</si>
  <si>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</si>
  <si>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</si>
  <si>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</si>
  <si>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</si>
  <si>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</si>
  <si>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</si>
  <si>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</si>
  <si>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</si>
  <si>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</si>
  <si>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</si>
  <si>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</si>
  <si>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</si>
  <si>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</si>
  <si>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</si>
  <si>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</si>
  <si>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</si>
  <si>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</si>
  <si>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</si>
  <si>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</si>
  <si>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</si>
  <si>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</si>
  <si>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</si>
  <si>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</si>
  <si>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</si>
  <si>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</si>
  <si>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</si>
  <si>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</si>
  <si>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</si>
  <si>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</si>
  <si>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</si>
  <si>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</si>
  <si>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</si>
  <si>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</si>
  <si>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</si>
  <si>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</si>
  <si>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</si>
  <si>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</si>
  <si>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</si>
  <si>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</si>
  <si>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</si>
  <si>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</si>
  <si>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</si>
  <si>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</si>
  <si>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</si>
  <si>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</si>
  <si>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</si>
  <si>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</si>
  <si>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</si>
  <si>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</si>
  <si>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</si>
  <si>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</si>
  <si>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</si>
  <si>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</si>
  <si>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</si>
  <si>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</si>
  <si>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</si>
  <si>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</si>
  <si>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</si>
  <si>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</si>
  <si>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</si>
  <si>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</si>
  <si>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</si>
  <si>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</si>
  <si>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</si>
  <si>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</si>
  <si>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</si>
  <si>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2016:1:2:7:LUODONG_A_E</t>
  </si>
  <si>
    <t>2016:1:2:7:SONGSHAN_E</t>
  </si>
  <si>
    <t>+886972576500</t>
  </si>
  <si>
    <t>Next Week</t>
  </si>
  <si>
    <t>WEEKLY_REPORT_DAY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</si>
  <si>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</si>
  <si>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</si>
  <si>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</si>
  <si>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</si>
  <si>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</si>
  <si>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</si>
  <si>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</si>
  <si>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</si>
  <si>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</si>
  <si>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</si>
  <si>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</si>
  <si>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</si>
  <si>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</si>
  <si>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</si>
  <si>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</si>
  <si>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</si>
  <si>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</si>
  <si>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</si>
  <si>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</si>
  <si>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</si>
  <si>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</si>
  <si>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</si>
  <si>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</si>
  <si>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</si>
  <si>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</si>
  <si>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</si>
  <si>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</si>
  <si>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</si>
  <si>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</si>
  <si>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</si>
  <si>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</si>
  <si>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</si>
  <si>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</si>
  <si>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</si>
  <si>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</si>
  <si>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</si>
  <si>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</si>
  <si>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</si>
  <si>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</si>
  <si>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</si>
  <si>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</si>
  <si>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</si>
  <si>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</si>
  <si>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</si>
  <si>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</si>
  <si>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</si>
  <si>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</si>
  <si>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</si>
  <si>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</si>
  <si>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</si>
  <si>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</si>
  <si>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</si>
  <si>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</si>
  <si>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</si>
  <si>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</si>
  <si>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</si>
  <si>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</si>
  <si>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</si>
  <si>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</si>
  <si>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</si>
  <si>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</si>
  <si>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</si>
  <si>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</si>
  <si>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</si>
  <si>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</si>
  <si>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</si>
  <si>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</si>
  <si>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</si>
  <si>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</si>
  <si>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</si>
  <si>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</si>
  <si>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</si>
  <si>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</si>
  <si>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</si>
  <si>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</si>
  <si>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</si>
  <si>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</si>
  <si>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</si>
  <si>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</si>
  <si>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</si>
  <si>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</si>
  <si>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</si>
  <si>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</si>
  <si>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</si>
  <si>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</si>
  <si>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</si>
  <si>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</si>
  <si>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</si>
  <si>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</si>
  <si>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</si>
  <si>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</si>
  <si>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</si>
  <si>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</si>
  <si>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</si>
  <si>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</si>
  <si>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</si>
  <si>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</si>
  <si>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</si>
  <si>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</si>
  <si>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</si>
  <si>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</si>
  <si>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</si>
  <si>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</si>
  <si>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</si>
  <si>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</si>
  <si>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</si>
  <si>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</si>
  <si>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</si>
  <si>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</si>
  <si>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</si>
  <si>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</si>
  <si>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</si>
  <si>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</si>
  <si>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</si>
  <si>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</si>
  <si>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</si>
  <si>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</si>
  <si>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</si>
  <si>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</si>
  <si>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</si>
  <si>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</si>
  <si>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</si>
  <si>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</si>
  <si>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</si>
  <si>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</si>
  <si>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</si>
  <si>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</si>
  <si>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</si>
  <si>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</si>
  <si>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</si>
  <si>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</si>
  <si>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</si>
  <si>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</si>
  <si>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</si>
  <si>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</si>
  <si>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</si>
  <si>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</si>
  <si>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</si>
  <si>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</si>
  <si>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</si>
  <si>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</si>
  <si>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</si>
  <si>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</si>
  <si>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</si>
  <si>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</si>
  <si>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</si>
  <si>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</si>
  <si>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</si>
  <si>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</si>
  <si>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</si>
  <si>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</si>
  <si>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</si>
  <si>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</si>
  <si>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</si>
  <si>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</si>
  <si>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</si>
  <si>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</si>
  <si>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</si>
  <si>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</si>
  <si>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</si>
  <si>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</si>
  <si>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</si>
  <si>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</si>
  <si>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</si>
  <si>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</si>
  <si>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</si>
  <si>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</si>
  <si>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</si>
  <si>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</si>
  <si>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</si>
  <si>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</si>
  <si>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</si>
  <si>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</si>
  <si>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</si>
  <si>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</si>
  <si>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</si>
  <si>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</si>
  <si>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</si>
  <si>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</si>
  <si>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</si>
  <si>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</si>
  <si>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</si>
  <si>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</si>
  <si>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</si>
  <si>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</si>
  <si>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</si>
  <si>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</si>
  <si>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</si>
  <si>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</si>
  <si>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</si>
  <si>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</si>
  <si>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</si>
  <si>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</si>
  <si>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</si>
  <si>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</si>
  <si>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</si>
  <si>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</si>
  <si>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</si>
  <si>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</si>
  <si>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</si>
  <si>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</si>
  <si>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</si>
  <si>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</si>
  <si>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</si>
  <si>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</si>
  <si>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</si>
  <si>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</si>
  <si>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</si>
  <si>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</si>
  <si>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</si>
  <si>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</si>
  <si>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</si>
  <si>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</si>
  <si>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</si>
  <si>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</si>
  <si>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</si>
  <si>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</si>
  <si>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</si>
  <si>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</si>
  <si>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</si>
  <si>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</si>
  <si>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</si>
  <si>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</si>
  <si>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</si>
  <si>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</si>
  <si>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</si>
  <si>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</si>
  <si>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</si>
  <si>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</si>
  <si>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</si>
  <si>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</si>
  <si>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</si>
  <si>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</si>
  <si>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</si>
  <si>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</si>
  <si>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</si>
  <si>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</si>
  <si>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</si>
  <si>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</si>
  <si>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</si>
  <si>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</si>
  <si>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</si>
  <si>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</si>
  <si>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</si>
  <si>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</si>
  <si>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</si>
  <si>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</si>
  <si>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</si>
  <si>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</si>
  <si>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</si>
  <si>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</si>
  <si>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</si>
  <si>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</si>
  <si>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</si>
  <si>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</si>
  <si>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</si>
  <si>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</si>
  <si>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</si>
  <si>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</si>
  <si>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</si>
  <si>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</si>
  <si>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</si>
  <si>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</si>
  <si>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</si>
  <si>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</si>
  <si>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</si>
  <si>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</si>
  <si>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</si>
  <si>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</si>
  <si>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</si>
  <si>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</si>
  <si>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</si>
  <si>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</si>
  <si>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</si>
  <si>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</si>
  <si>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</si>
  <si>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</si>
  <si>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</si>
  <si>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</si>
  <si>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</si>
  <si>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</si>
  <si>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</si>
  <si>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</si>
  <si>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</si>
  <si>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</si>
  <si>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</si>
  <si>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</si>
  <si>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</si>
  <si>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</si>
  <si>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</si>
  <si>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</si>
  <si>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</si>
  <si>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</si>
  <si>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</si>
  <si>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</si>
  <si>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</si>
  <si>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</si>
  <si>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</si>
  <si>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</si>
  <si>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</si>
  <si>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</si>
  <si>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</si>
  <si>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</si>
  <si>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</si>
  <si>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</si>
  <si>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</si>
  <si>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</si>
  <si>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</si>
  <si>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</si>
  <si>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</si>
  <si>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</si>
  <si>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</si>
  <si>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</si>
  <si>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</si>
  <si>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</si>
  <si>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</si>
  <si>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</si>
  <si>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</si>
  <si>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</si>
  <si>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</si>
  <si>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</si>
  <si>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</si>
  <si>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</si>
  <si>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</si>
  <si>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</si>
  <si>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</si>
  <si>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</si>
  <si>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</si>
  <si>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</si>
  <si>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</si>
  <si>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</si>
  <si>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</si>
  <si>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</si>
  <si>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</si>
  <si>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</si>
  <si>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</si>
  <si>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</si>
  <si>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</si>
  <si>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</si>
  <si>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</si>
  <si>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</si>
  <si>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</si>
  <si>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</si>
  <si>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</si>
  <si>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</si>
  <si>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</si>
  <si>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</si>
  <si>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</si>
  <si>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</si>
  <si>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</si>
  <si>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</si>
  <si>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</si>
  <si>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</si>
  <si>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</si>
  <si>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</si>
  <si>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</si>
  <si>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</si>
  <si>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</si>
  <si>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</si>
  <si>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</si>
  <si>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</si>
  <si>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</si>
  <si>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</si>
  <si>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</si>
  <si>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</si>
  <si>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</si>
  <si>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</si>
  <si>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</si>
  <si>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</si>
  <si>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</si>
  <si>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</si>
  <si>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</si>
  <si>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</si>
  <si>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</si>
  <si>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</si>
  <si>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</si>
  <si>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</si>
  <si>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</si>
  <si>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</si>
  <si>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</si>
  <si>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</si>
  <si>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</si>
  <si>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</si>
  <si>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</si>
  <si>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</si>
  <si>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</si>
  <si>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</si>
  <si>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</si>
  <si>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</si>
  <si>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</si>
  <si>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</si>
  <si>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</si>
  <si>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</si>
  <si>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</si>
  <si>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2016:2:1:7:ANKANG_E</t>
  </si>
  <si>
    <t>2016:2:1:7:BADE_A_E</t>
  </si>
  <si>
    <t>2016:2:1:7:BADE_B_E</t>
  </si>
  <si>
    <t>2016:2:1:7:BADE_S</t>
  </si>
  <si>
    <t>2016:2:1:7:BANQIAO_S</t>
  </si>
  <si>
    <t>2016:2:1:7:HUALIAN_3_A_E</t>
  </si>
  <si>
    <t>2016:2:1:7:HUALIAN_3_S</t>
  </si>
  <si>
    <t>2016:2:1:7:NEIHU_S</t>
  </si>
  <si>
    <t>2016:2:1:7:SANCHONG_E</t>
  </si>
  <si>
    <t>2016:2:1:7:TAO_3_E_ZL</t>
  </si>
  <si>
    <t>2016:2:1:7:TUCHENG_E</t>
  </si>
  <si>
    <t>2016:2:1:7:ZHUDONG_E</t>
  </si>
  <si>
    <t>2016:2:1:7:ZHUNAN_S</t>
  </si>
  <si>
    <t>2016:2:1:7:CENTRAL</t>
  </si>
  <si>
    <t>2016:2:1:7:EAST</t>
  </si>
  <si>
    <t>2016:2:1:7:HUALIAN</t>
  </si>
  <si>
    <t>2016:2:1:7:SOUTH</t>
  </si>
  <si>
    <t>2016:2:1:7:TAOYUAN</t>
  </si>
  <si>
    <t>2016:2:1:7:WEST</t>
  </si>
  <si>
    <t>2016:2:1:7:XINZHU</t>
  </si>
  <si>
    <t>2016:2:1:7:ZHUNAN</t>
  </si>
  <si>
    <t>2016:2:1:7:LONGTAN_E</t>
  </si>
  <si>
    <t>2016:2:1:7:LUZHOU_A_E</t>
  </si>
  <si>
    <t>2016:2:1:7:ZHONGHE_1_E</t>
  </si>
  <si>
    <t>2016:2:1:7:TAIDONG_2_S</t>
  </si>
  <si>
    <t>2016:2:1:7:TAO_4_E</t>
  </si>
  <si>
    <t>2016:2:1:7:ZHUBEI_2_E</t>
  </si>
  <si>
    <t>2016:2:1:7:ZHUBEI_2_S</t>
  </si>
  <si>
    <t>2016:2:1:7:TAIDONG</t>
  </si>
  <si>
    <t>2016:2:1:7:BEITOU_E</t>
  </si>
  <si>
    <t>2016:2:1:7:BEITOU_S</t>
  </si>
  <si>
    <t>2016:2:1:7:HUALIAN_1_S</t>
  </si>
  <si>
    <t>2016:2:1:7:HUALIAN_3_B_E</t>
  </si>
  <si>
    <t>2016:2:1:7:JIAN_E</t>
  </si>
  <si>
    <t>2016:2:1:7:LUODONG_A_E</t>
  </si>
  <si>
    <t>2016:2:1:7:LUODONG_B_E</t>
  </si>
  <si>
    <t>2016:2:1:7:LUZHOU_B_E</t>
  </si>
  <si>
    <t>2016:2:1:7:MIAOLI_A_E</t>
  </si>
  <si>
    <t>2016:2:1:7:MUZHA_E</t>
  </si>
  <si>
    <t>2016:2:1:7:MUZHA_S</t>
  </si>
  <si>
    <t>2016:2:1:7:SHILIN_S</t>
  </si>
  <si>
    <t>2016:2:1:7:TAIDONG_3_E</t>
  </si>
  <si>
    <t>2016:2:1:7:TAO_2_E</t>
  </si>
  <si>
    <t>2016:2:1:7:TAO_2_S</t>
  </si>
  <si>
    <t>2016:2:1:7:TAO_3_E</t>
  </si>
  <si>
    <t>2016:2:1:7:TAO_4_S</t>
  </si>
  <si>
    <t>2016:2:1:7:WANDA_A_S</t>
  </si>
  <si>
    <t>2016:2:1:7:WANDA_B_S</t>
  </si>
  <si>
    <t>2016:2:1:7:XINZHU_1_E</t>
  </si>
  <si>
    <t>2016:2:1:7:XIZHI_A_E</t>
  </si>
  <si>
    <t>2016:2:1:7:YILAN_E</t>
  </si>
  <si>
    <t>2016:2:1:7:YONGHE_S</t>
  </si>
  <si>
    <t>2016:2:1:7:YULI_E</t>
  </si>
  <si>
    <t>2016:2:1:7:YULI_S</t>
  </si>
  <si>
    <t>2016:2:1:7:ZHONGHE_2_E</t>
  </si>
  <si>
    <t>2016:2:1:7:ZHONGLI_1_E</t>
  </si>
  <si>
    <t>2016:2:1:7:ZHUBEI_1_S</t>
  </si>
  <si>
    <t>2016:2:1:7:NORTH</t>
  </si>
  <si>
    <t>2016:2:1:7:GUISHAN_E</t>
  </si>
  <si>
    <t>2016:2:1:7:MIAOLI_B_E</t>
  </si>
  <si>
    <t>2016:2:1:7:OFFICE_E</t>
  </si>
  <si>
    <t>2016:2:1:7:TAIDONG_2_E</t>
  </si>
  <si>
    <t>2016:2:1:7:WANDA_E</t>
  </si>
  <si>
    <t>2016:2:1:7:XINDIAN_E</t>
  </si>
  <si>
    <t>2016:2:1:7:ZHONGLI_2_E</t>
  </si>
  <si>
    <t>2016:2:1:7:ZHUDONG_S</t>
  </si>
  <si>
    <t>2016:2:1:7:OFFICE</t>
  </si>
  <si>
    <t>2016:2:1:7:TAIDONG_1_S</t>
  </si>
  <si>
    <t>2016:2:1:7:XINZHU_1_S</t>
  </si>
  <si>
    <t>2016:2:1:7:HUALIAN_1_E</t>
  </si>
  <si>
    <t>2016:2:1:7:JINGXIN_S</t>
  </si>
  <si>
    <t>2016:2:1:7:SONGSHAN_E</t>
  </si>
  <si>
    <t>2016:2:1:7:TAO_1_A</t>
  </si>
  <si>
    <t>2016:2:1:7:TAO_1_B</t>
  </si>
  <si>
    <t>2016:2:1:7:XIANGSHAN_A</t>
  </si>
  <si>
    <t>2016:2:1:7:XINDIAN_S</t>
  </si>
  <si>
    <t>2016:2:1:7:XINPU_E</t>
  </si>
  <si>
    <t>2016:2:1:7:ZHONGHE_2_S</t>
  </si>
  <si>
    <t>2016:2:1:7:NORTH_JINHUA_E</t>
  </si>
  <si>
    <t>2016:2:1:7:SONGSHAN_S</t>
  </si>
  <si>
    <t>2016:2:1:7:XIZHI_B_E</t>
  </si>
  <si>
    <t>2016:2:1:7:YILAN_S</t>
  </si>
  <si>
    <t>2016:2:1:7:ZHONGLI_1_S</t>
  </si>
  <si>
    <t>2016:2:1:7:DANFENG_E</t>
  </si>
  <si>
    <t>2016:2:1:7:SANXIA_A</t>
  </si>
  <si>
    <t>2016:2:1:7:SANXIA_B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</si>
  <si>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</si>
  <si>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</si>
  <si>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</si>
  <si>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</si>
  <si>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</si>
  <si>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</si>
  <si>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2016:2:1:7:XINBAN_E</t>
  </si>
  <si>
    <t>2016:2:1:7:XINPU_S</t>
  </si>
  <si>
    <t>2016:2:1:7:XIZHI_S</t>
  </si>
  <si>
    <t>2016:2:1:7:JILONG_B_E</t>
  </si>
  <si>
    <t>2016:2:1:7:JINGXIN_E</t>
  </si>
  <si>
    <t>2016:2:1:7:NEIHU_E</t>
  </si>
  <si>
    <t>2016:2:1:7:SANCHONG_S</t>
  </si>
  <si>
    <t>2016:2:1:7:XIANGSHAN_B</t>
  </si>
  <si>
    <t>2016:2:1:7:XINZHU_3_E</t>
  </si>
  <si>
    <t>2016:2:1:7:SHILIN_E</t>
  </si>
  <si>
    <t>2016:2:1:7:ZHUNAN_E</t>
  </si>
  <si>
    <t>2016:2:1:7:ASSISTANTS</t>
  </si>
  <si>
    <t>2016:2:1:7:JILONG_A_E</t>
  </si>
  <si>
    <t>2016:2:1:7:XINAN_S</t>
  </si>
  <si>
    <t>2016:2:1:7:XINZHU_3_S</t>
  </si>
  <si>
    <t>2016:2:1:7:SIYUAN_E</t>
  </si>
  <si>
    <t>2016:2:1:7:TAIDONG_1_E</t>
  </si>
  <si>
    <t>YTD</t>
  </si>
  <si>
    <t>Actual</t>
  </si>
  <si>
    <t>Annual Goal:</t>
  </si>
  <si>
    <t>Office E</t>
  </si>
  <si>
    <t>2016:1:2:7:DANSHUI_A_E</t>
  </si>
  <si>
    <t>2016:1:2:7:DANSHUI_B_E</t>
  </si>
  <si>
    <t>2016:1:2:7:ZHUBEI_3_E</t>
  </si>
  <si>
    <t>2016:1:4:7:DANSHUI_A_E</t>
  </si>
  <si>
    <t>2016:1:4:7:DANSHUI_B_E</t>
  </si>
  <si>
    <t>2016:1:4:7:ZHUBEI_3_E</t>
  </si>
  <si>
    <t>2016:1:5:7:DANSHUI_A_E</t>
  </si>
  <si>
    <t>2016:1:5:7:DANSHUI_B_E</t>
  </si>
  <si>
    <t>2016:1:5:7:ZHUBEI_3_E</t>
  </si>
  <si>
    <t>2016:2:1:7:DANSHUI_A_E</t>
  </si>
  <si>
    <t>2016:2:1:7:DANSHUI_B_E</t>
  </si>
  <si>
    <t>none</t>
  </si>
  <si>
    <t>2016:2:1:7:ZHUBEI_3_E</t>
  </si>
  <si>
    <t>ZONE_NAME</t>
  </si>
  <si>
    <t>TOTAL</t>
  </si>
  <si>
    <t>MONTH_OFFSET</t>
  </si>
  <si>
    <t>GOAL</t>
  </si>
  <si>
    <t>Baptisms</t>
  </si>
  <si>
    <t>English Class
英文班</t>
  </si>
  <si>
    <t>Temple Tours
聖殿導覽</t>
  </si>
  <si>
    <t>Member Referrals
成員回條</t>
  </si>
  <si>
    <t>Missionary Finding
傳教士尋找</t>
  </si>
  <si>
    <t>=========================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</si>
  <si>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</si>
  <si>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</si>
  <si>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</si>
  <si>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</si>
  <si>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</si>
  <si>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</si>
  <si>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</si>
  <si>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</si>
  <si>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</si>
  <si>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</si>
  <si>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</si>
  <si>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</si>
  <si>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</si>
  <si>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</si>
  <si>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</si>
  <si>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2016:2:0:0:OFFICE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</si>
  <si>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</si>
  <si>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</si>
  <si>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</si>
  <si>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</si>
  <si>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</si>
  <si>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</si>
  <si>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ROW</t>
  </si>
  <si>
    <t>CONV_NAME</t>
  </si>
  <si>
    <t>BP_DATE</t>
  </si>
  <si>
    <t>CONF_DATE</t>
  </si>
  <si>
    <t>WARD</t>
  </si>
  <si>
    <t>HOME_ADDR</t>
  </si>
  <si>
    <t>PH_NUM</t>
  </si>
  <si>
    <t>BAP_SOURCE</t>
  </si>
  <si>
    <t>yo</t>
  </si>
  <si>
    <t>november</t>
  </si>
  <si>
    <t>km</t>
  </si>
  <si>
    <t>twoflu</t>
  </si>
  <si>
    <t>limou產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</si>
</sst>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0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5" fillId="4" borderId="6" xfId="0" applyFont="1" applyFill="1" applyBorder="1" applyAlignment="1">
      <alignment vertical="center"/>
    </xf>
    <xf numFmtId="0" fontId="0" fillId="0" borderId="7" xfId="0" applyBorder="1"/>
    <xf numFmtId="0" fontId="6" fillId="3" borderId="6" xfId="0" applyFont="1" applyFill="1" applyBorder="1" applyAlignment="1">
      <alignment horizontal="center"/>
    </xf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Baptisms</a:t>
            </a:r>
          </a:p>
          <a:p>
            <a:pPr>
              <a:defRPr/>
            </a:pPr>
            <a:r>
              <a:rPr lang="zh-CN" altLang="en-US"/>
              <a:t>洗禮的來源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Source of Baptisms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009196E-4954-4C05-8F4E-17DE0D47E7D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02D1DFC-C0FF-4D09-8092-9581A833487D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B002D23-A0DE-4B7B-AD1E-7667E21D7E6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862A455-60E2-46E2-AE8C-3FEF1736F53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B45F55F-A132-44B0-AE0F-FC41037FA9F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585CFD6-8112-4A13-9695-41C8B3C7F47A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463F13D-A7F9-4046-9CFB-3C7E59392D4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B9B3107-217F-45A1-999D-C0A92935066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OFFICE_GRAPH_DATA!$I$1:$L$1</c:f>
              <c:strCache>
                <c:ptCount val="4"/>
                <c:pt idx="0">
                  <c:v>English Class
英文班</c:v>
                </c:pt>
                <c:pt idx="1">
                  <c:v>Temple Tours
聖殿導覽</c:v>
                </c:pt>
                <c:pt idx="2">
                  <c:v>Member Referrals
成員回條</c:v>
                </c:pt>
                <c:pt idx="3">
                  <c:v>Missionary Finding
傳教士尋找</c:v>
                </c:pt>
              </c:strCache>
            </c:strRef>
          </c:cat>
          <c:val>
            <c:numRef>
              <c:f>OFFICE_GRAPH_DATA!$I$16:$L$16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(OFFICE_GRAPH_DATA!$G$16,OFFICE_GRAPH_DATA!$I$16:$L$16)</c15:f>
                <c15:dlblRangeCache>
                  <c:ptCount val="5"/>
                  <c:pt idx="0">
                    <c:v>14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Baptisms</a:t>
            </a:r>
          </a:p>
          <a:p>
            <a:pPr>
              <a:defRPr/>
            </a:pPr>
            <a:r>
              <a:rPr lang="zh-CN" altLang="en-US"/>
              <a:t>縂洗禮人數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15294605809128631"/>
          <c:w val="0.92278503648582388"/>
          <c:h val="0.78288169373019245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441974232107731E-17"/>
                  <c:y val="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4002664002664E-3"/>
                  <c:y val="-3.3195020746888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83948464215462E-17"/>
                  <c:y val="5.2558782849239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988011988012037E-2"/>
                  <c:y val="-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324009324009324E-3"/>
                  <c:y val="2.76625172890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7678969284309239E-17"/>
                  <c:y val="4.4260027662517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2644022644022644E-2"/>
                  <c:y val="-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664002664002664E-3"/>
                  <c:y val="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996003996003996E-3"/>
                  <c:y val="-4.702627939142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OFFICE_GRAPH_DATA!$G$3:$G$15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946774682010668E-2"/>
                  <c:y val="9.54233046450588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</a:t>
                    </a:r>
                  </a:p>
                  <a:p>
                    <a:r>
                      <a:rPr lang="zh-TW" altLang="en-US"/>
                      <a:t>目標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GOAL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26680"/>
        <c:axId val="412527464"/>
      </c:lineChart>
      <c:dateAx>
        <c:axId val="4125266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27464"/>
        <c:crosses val="autoZero"/>
        <c:auto val="1"/>
        <c:lblOffset val="100"/>
        <c:baseTimeUnit val="months"/>
      </c:dateAx>
      <c:valAx>
        <c:axId val="4125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2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Key Indicators</a:t>
            </a:r>
            <a:endParaRPr lang="en-US"/>
          </a:p>
          <a:p>
            <a:pPr>
              <a:defRPr/>
            </a:pPr>
            <a:r>
              <a:rPr lang="zh-CN" altLang="en-US"/>
              <a:t>其它主要指標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OFFICE_GRAPH_DATA!$M$1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OFFICE_GRAPH_DATA!$O$1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OFFICE_GRAPH_DATA!$P$1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OFFICE_GRAPH_DATA!$G$1</c:f>
              <c:strCache>
                <c:ptCount val="1"/>
                <c:pt idx="0">
                  <c:v>Baptisms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OFFICE_GRAPH_DATA!$G$3:$G$15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94600"/>
        <c:axId val="416106832"/>
      </c:lineChart>
      <c:dateAx>
        <c:axId val="41019460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6832"/>
        <c:crosses val="autoZero"/>
        <c:auto val="1"/>
        <c:lblOffset val="100"/>
        <c:baseTimeUnit val="months"/>
      </c:dateAx>
      <c:valAx>
        <c:axId val="4161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13</xdr:col>
      <xdr:colOff>0</xdr:colOff>
      <xdr:row>28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0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report_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E18" sqref="E18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8" t="s">
        <v>18</v>
      </c>
      <c r="B1" s="2">
        <v>42407</v>
      </c>
      <c r="C1" s="8" t="s">
        <v>0</v>
      </c>
      <c r="D1" s="8">
        <f>YEAR(DATE)</f>
        <v>2016</v>
      </c>
    </row>
    <row r="2" spans="1:4" x14ac:dyDescent="0.25">
      <c r="A2" t="s">
        <v>95</v>
      </c>
      <c r="B2" s="1">
        <v>7</v>
      </c>
      <c r="C2" s="8" t="s">
        <v>1</v>
      </c>
      <c r="D2" s="8">
        <f>MONTH(DATE)</f>
        <v>2</v>
      </c>
    </row>
    <row r="3" spans="1:4" x14ac:dyDescent="0.25">
      <c r="C3" s="8" t="s">
        <v>17</v>
      </c>
      <c r="D3" s="8">
        <f>WEEKNUM(DATE,2)-WEEKNUM(DATE(YEAR(DATE),MONTH(DATE),1),2)+1</f>
        <v>1</v>
      </c>
    </row>
    <row r="4" spans="1:4" x14ac:dyDescent="0.25">
      <c r="C4" s="8" t="s">
        <v>20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"/>
  <sheetViews>
    <sheetView topLeftCell="A37" workbookViewId="0">
      <selection activeCell="N23" sqref="N2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28515625" bestFit="1" customWidth="1"/>
    <col min="6" max="7" width="14.28515625" bestFit="1" customWidth="1"/>
    <col min="8" max="8" width="5" bestFit="1" customWidth="1"/>
    <col min="9" max="9" width="5" customWidth="1"/>
    <col min="10" max="10" width="4.42578125" bestFit="1" customWidth="1"/>
    <col min="11" max="11" width="4.42578125" customWidth="1"/>
    <col min="12" max="12" width="3.28515625" customWidth="1"/>
    <col min="13" max="14" width="11.5703125" bestFit="1" customWidth="1"/>
    <col min="15" max="15" width="10.5703125" bestFit="1" customWidth="1"/>
    <col min="16" max="16" width="5.42578125" bestFit="1" customWidth="1"/>
    <col min="17" max="18" width="4.28515625" style="8" customWidth="1"/>
    <col min="19" max="19" width="4.28515625" customWidth="1"/>
  </cols>
  <sheetData>
    <row r="1" spans="1:18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447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449</v>
      </c>
      <c r="O1" t="s">
        <v>448</v>
      </c>
      <c r="P1" t="s">
        <v>13</v>
      </c>
      <c r="Q1" s="8" t="s">
        <v>14</v>
      </c>
      <c r="R1" s="8" t="s">
        <v>15</v>
      </c>
    </row>
    <row r="2" spans="1:18" x14ac:dyDescent="0.25">
      <c r="A2" s="8" t="s">
        <v>265</v>
      </c>
      <c r="B2" s="3" t="s">
        <v>62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>
        <v>0</v>
      </c>
      <c r="P2" s="8">
        <v>0</v>
      </c>
      <c r="Q2" s="8">
        <v>0</v>
      </c>
      <c r="R2" s="8">
        <v>0</v>
      </c>
    </row>
    <row r="3" spans="1:18" x14ac:dyDescent="0.25">
      <c r="A3" s="8" t="s">
        <v>266</v>
      </c>
      <c r="B3" s="3" t="s">
        <v>63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</row>
    <row r="4" spans="1:18" x14ac:dyDescent="0.25">
      <c r="A4" s="8" t="s">
        <v>267</v>
      </c>
      <c r="B4" s="3" t="s">
        <v>148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</row>
    <row r="5" spans="1:18" x14ac:dyDescent="0.25">
      <c r="A5" s="8" t="s">
        <v>268</v>
      </c>
      <c r="B5" s="3" t="s">
        <v>150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</row>
    <row r="6" spans="1:18" x14ac:dyDescent="0.25">
      <c r="A6" s="8" t="s">
        <v>269</v>
      </c>
      <c r="B6" s="3" t="s">
        <v>64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</row>
    <row r="7" spans="1:18" x14ac:dyDescent="0.25">
      <c r="A7" s="8" t="s">
        <v>65</v>
      </c>
      <c r="B7" s="3" t="s">
        <v>66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</row>
    <row r="8" spans="1:18" x14ac:dyDescent="0.25">
      <c r="A8" s="8" t="s">
        <v>67</v>
      </c>
      <c r="B8" s="3" t="s">
        <v>99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</row>
    <row r="9" spans="1:18" x14ac:dyDescent="0.25">
      <c r="A9" s="8" t="s">
        <v>270</v>
      </c>
      <c r="B9" s="3" t="s">
        <v>153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</row>
    <row r="10" spans="1:18" x14ac:dyDescent="0.25">
      <c r="A10" s="8" t="s">
        <v>603</v>
      </c>
      <c r="B10" s="3" t="s">
        <v>256</v>
      </c>
      <c r="C10" s="8">
        <v>1</v>
      </c>
      <c r="D10" s="8">
        <v>0</v>
      </c>
      <c r="E10" s="8">
        <v>1</v>
      </c>
      <c r="F10" s="8">
        <v>2</v>
      </c>
      <c r="G10" s="8">
        <v>0</v>
      </c>
      <c r="H10" s="8">
        <v>0</v>
      </c>
      <c r="I10" s="8">
        <v>0</v>
      </c>
      <c r="J10" s="8">
        <v>4</v>
      </c>
      <c r="K10" s="8">
        <v>0</v>
      </c>
      <c r="L10" s="8">
        <v>0</v>
      </c>
      <c r="M10" s="8">
        <v>6</v>
      </c>
      <c r="N10" s="8">
        <v>2</v>
      </c>
      <c r="O10" s="8">
        <v>0</v>
      </c>
      <c r="P10" s="8">
        <v>1</v>
      </c>
      <c r="Q10" s="8">
        <v>0</v>
      </c>
      <c r="R10" s="8">
        <v>0</v>
      </c>
    </row>
    <row r="11" spans="1:18" x14ac:dyDescent="0.25">
      <c r="A11" s="8" t="s">
        <v>604</v>
      </c>
      <c r="B11" s="3" t="s">
        <v>154</v>
      </c>
      <c r="C11" s="8">
        <v>1</v>
      </c>
      <c r="D11" s="8">
        <v>1</v>
      </c>
      <c r="E11" s="8">
        <v>1</v>
      </c>
      <c r="F11" s="8">
        <v>3</v>
      </c>
      <c r="G11" s="8">
        <v>1</v>
      </c>
      <c r="H11" s="8">
        <v>0</v>
      </c>
      <c r="I11" s="8">
        <v>0</v>
      </c>
      <c r="J11" s="8">
        <v>6</v>
      </c>
      <c r="K11" s="8">
        <v>0</v>
      </c>
      <c r="L11" s="8">
        <v>4</v>
      </c>
      <c r="M11" s="8">
        <v>4</v>
      </c>
      <c r="N11" s="8">
        <v>2</v>
      </c>
      <c r="O11" s="8">
        <v>0</v>
      </c>
      <c r="P11" s="8">
        <v>0</v>
      </c>
      <c r="Q11" s="8">
        <v>0</v>
      </c>
      <c r="R11" s="8">
        <v>0</v>
      </c>
    </row>
    <row r="12" spans="1:18" x14ac:dyDescent="0.25">
      <c r="A12" s="8" t="s">
        <v>271</v>
      </c>
      <c r="B12" s="3" t="s">
        <v>156</v>
      </c>
      <c r="C12" s="8">
        <v>0</v>
      </c>
      <c r="D12" s="8">
        <v>0</v>
      </c>
      <c r="E12" s="8">
        <v>3</v>
      </c>
      <c r="F12" s="8">
        <v>1</v>
      </c>
      <c r="G12" s="8">
        <v>0</v>
      </c>
      <c r="H12" s="8">
        <v>1</v>
      </c>
      <c r="I12" s="8">
        <v>0</v>
      </c>
      <c r="J12" s="8">
        <v>13</v>
      </c>
      <c r="K12" s="8">
        <v>0</v>
      </c>
      <c r="L12" s="8">
        <v>3</v>
      </c>
      <c r="M12" s="8">
        <v>5</v>
      </c>
      <c r="N12" s="8">
        <v>1</v>
      </c>
      <c r="O12" s="8">
        <v>0</v>
      </c>
      <c r="P12" s="8">
        <v>0</v>
      </c>
      <c r="Q12" s="8">
        <v>0</v>
      </c>
      <c r="R12" s="8">
        <v>0</v>
      </c>
    </row>
    <row r="13" spans="1:18" x14ac:dyDescent="0.25">
      <c r="A13" s="8" t="s">
        <v>272</v>
      </c>
      <c r="B13" s="3" t="s">
        <v>68</v>
      </c>
      <c r="C13" s="8">
        <v>0</v>
      </c>
      <c r="D13" s="8">
        <v>0</v>
      </c>
      <c r="E13" s="8">
        <v>2</v>
      </c>
      <c r="F13" s="8">
        <v>4</v>
      </c>
      <c r="G13" s="8">
        <v>1</v>
      </c>
      <c r="H13" s="8">
        <v>0</v>
      </c>
      <c r="I13" s="8">
        <v>0</v>
      </c>
      <c r="J13" s="8">
        <v>7</v>
      </c>
      <c r="K13" s="8">
        <v>0</v>
      </c>
      <c r="L13" s="8">
        <v>6</v>
      </c>
      <c r="M13" s="8">
        <v>5</v>
      </c>
      <c r="N13" s="8">
        <v>3</v>
      </c>
      <c r="O13" s="8">
        <v>0</v>
      </c>
      <c r="P13" s="8">
        <v>3</v>
      </c>
      <c r="Q13" s="8">
        <v>0</v>
      </c>
      <c r="R13" s="8">
        <v>0</v>
      </c>
    </row>
    <row r="14" spans="1:18" x14ac:dyDescent="0.25">
      <c r="A14" s="8" t="s">
        <v>273</v>
      </c>
      <c r="B14" s="3" t="s">
        <v>161</v>
      </c>
      <c r="C14" s="8">
        <v>0</v>
      </c>
      <c r="D14" s="8">
        <v>0</v>
      </c>
      <c r="E14" s="8">
        <v>2</v>
      </c>
      <c r="F14" s="8">
        <v>1</v>
      </c>
      <c r="G14" s="8">
        <v>1</v>
      </c>
      <c r="H14" s="8">
        <v>0</v>
      </c>
      <c r="I14" s="8">
        <v>0</v>
      </c>
      <c r="J14" s="8">
        <v>4</v>
      </c>
      <c r="K14" s="8">
        <v>0</v>
      </c>
      <c r="L14" s="8">
        <v>3</v>
      </c>
      <c r="M14" s="8">
        <v>4</v>
      </c>
      <c r="N14" s="8">
        <v>4</v>
      </c>
      <c r="O14" s="8">
        <v>0</v>
      </c>
      <c r="P14" s="8">
        <v>0</v>
      </c>
      <c r="Q14" s="8">
        <v>0</v>
      </c>
      <c r="R14" s="8">
        <v>0</v>
      </c>
    </row>
    <row r="15" spans="1:18" x14ac:dyDescent="0.25">
      <c r="A15" s="8" t="s">
        <v>274</v>
      </c>
      <c r="B15" s="3" t="s">
        <v>101</v>
      </c>
      <c r="C15" s="8">
        <v>0</v>
      </c>
      <c r="D15" s="8">
        <v>0</v>
      </c>
      <c r="E15" s="8">
        <v>4</v>
      </c>
      <c r="F15" s="8">
        <v>4</v>
      </c>
      <c r="G15" s="8">
        <v>1</v>
      </c>
      <c r="H15" s="8">
        <v>0</v>
      </c>
      <c r="I15" s="8">
        <v>0</v>
      </c>
      <c r="J15" s="8">
        <v>8</v>
      </c>
      <c r="K15" s="8">
        <v>0</v>
      </c>
      <c r="L15" s="8">
        <v>4</v>
      </c>
      <c r="M15" s="8">
        <v>3</v>
      </c>
      <c r="N15" s="8">
        <v>3</v>
      </c>
      <c r="O15" s="8">
        <v>0</v>
      </c>
      <c r="P15" s="8">
        <v>4</v>
      </c>
      <c r="Q15" s="8">
        <v>0</v>
      </c>
      <c r="R15" s="8">
        <v>0</v>
      </c>
    </row>
    <row r="16" spans="1:18" x14ac:dyDescent="0.25">
      <c r="A16" s="8" t="s">
        <v>275</v>
      </c>
      <c r="B16" s="3" t="s">
        <v>165</v>
      </c>
      <c r="C16" s="8">
        <v>0</v>
      </c>
      <c r="D16" s="8">
        <v>1</v>
      </c>
      <c r="E16" s="8">
        <v>1</v>
      </c>
      <c r="F16" s="8">
        <v>2</v>
      </c>
      <c r="G16" s="8">
        <v>2</v>
      </c>
      <c r="H16" s="8">
        <v>0</v>
      </c>
      <c r="I16" s="8">
        <v>0</v>
      </c>
      <c r="J16" s="8">
        <v>6</v>
      </c>
      <c r="K16" s="8">
        <v>0</v>
      </c>
      <c r="L16" s="8">
        <v>5</v>
      </c>
      <c r="M16" s="8">
        <v>4</v>
      </c>
      <c r="N16" s="8">
        <v>4</v>
      </c>
      <c r="O16" s="8">
        <v>0</v>
      </c>
      <c r="P16" s="8">
        <v>5</v>
      </c>
      <c r="Q16" s="8">
        <v>0</v>
      </c>
      <c r="R16" s="8">
        <v>0</v>
      </c>
    </row>
    <row r="17" spans="1:18" x14ac:dyDescent="0.25">
      <c r="A17" s="8" t="s">
        <v>69</v>
      </c>
      <c r="B17" s="3" t="s">
        <v>70</v>
      </c>
      <c r="C17" s="8">
        <v>0</v>
      </c>
      <c r="D17" s="8">
        <v>0</v>
      </c>
      <c r="E17" s="8">
        <v>2</v>
      </c>
      <c r="F17" s="8">
        <v>4</v>
      </c>
      <c r="G17" s="8">
        <v>3</v>
      </c>
      <c r="H17" s="8">
        <v>0</v>
      </c>
      <c r="I17" s="8">
        <v>0</v>
      </c>
      <c r="J17" s="8">
        <v>6</v>
      </c>
      <c r="K17" s="8">
        <v>0</v>
      </c>
      <c r="L17" s="8">
        <v>6</v>
      </c>
      <c r="M17" s="8">
        <v>5</v>
      </c>
      <c r="N17" s="8">
        <v>3</v>
      </c>
      <c r="O17" s="8">
        <v>0</v>
      </c>
      <c r="P17" s="8">
        <v>3</v>
      </c>
      <c r="Q17" s="8">
        <v>0</v>
      </c>
      <c r="R17" s="8">
        <v>0</v>
      </c>
    </row>
    <row r="18" spans="1:18" x14ac:dyDescent="0.25">
      <c r="A18" s="8" t="s">
        <v>71</v>
      </c>
      <c r="B18" s="3" t="s">
        <v>167</v>
      </c>
      <c r="C18" s="8">
        <v>0</v>
      </c>
      <c r="D18" s="8">
        <v>0</v>
      </c>
      <c r="E18" s="8">
        <v>0</v>
      </c>
      <c r="F18" s="8">
        <v>3</v>
      </c>
      <c r="G18" s="8">
        <v>0</v>
      </c>
      <c r="H18" s="8">
        <v>0</v>
      </c>
      <c r="I18" s="8">
        <v>0</v>
      </c>
      <c r="J18" s="8">
        <v>3</v>
      </c>
      <c r="K18" s="8">
        <v>0</v>
      </c>
      <c r="L18" s="8">
        <v>2</v>
      </c>
      <c r="M18" s="8">
        <v>3</v>
      </c>
      <c r="N18" s="8">
        <v>0</v>
      </c>
      <c r="O18" s="8">
        <v>0</v>
      </c>
      <c r="P18" s="8">
        <v>14</v>
      </c>
      <c r="Q18" s="8">
        <v>0</v>
      </c>
      <c r="R18" s="8">
        <v>0</v>
      </c>
    </row>
    <row r="19" spans="1:18" x14ac:dyDescent="0.25">
      <c r="A19" s="8" t="s">
        <v>276</v>
      </c>
      <c r="B19" s="3" t="s">
        <v>169</v>
      </c>
      <c r="C19" s="8">
        <v>0</v>
      </c>
      <c r="D19" s="8">
        <v>0</v>
      </c>
      <c r="E19" s="8">
        <v>1</v>
      </c>
      <c r="F19" s="8">
        <v>3</v>
      </c>
      <c r="G19" s="8">
        <v>6</v>
      </c>
      <c r="H19" s="8">
        <v>8</v>
      </c>
      <c r="I19" s="8">
        <v>0</v>
      </c>
      <c r="J19" s="8">
        <v>0</v>
      </c>
      <c r="K19" s="8">
        <v>0</v>
      </c>
      <c r="L19" s="8">
        <v>6</v>
      </c>
      <c r="M19" s="8">
        <v>10</v>
      </c>
      <c r="N19" s="8">
        <v>6</v>
      </c>
      <c r="O19" s="8">
        <v>0</v>
      </c>
      <c r="P19" s="8">
        <v>1</v>
      </c>
      <c r="Q19" s="8">
        <v>0</v>
      </c>
      <c r="R19" s="8">
        <v>0</v>
      </c>
    </row>
    <row r="20" spans="1:18" x14ac:dyDescent="0.25">
      <c r="A20" s="8" t="s">
        <v>277</v>
      </c>
      <c r="B20" s="3" t="s">
        <v>171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3</v>
      </c>
      <c r="M20" s="8">
        <v>5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</row>
    <row r="21" spans="1:18" x14ac:dyDescent="0.25">
      <c r="A21" s="8" t="s">
        <v>278</v>
      </c>
      <c r="B21" s="3" t="s">
        <v>173</v>
      </c>
      <c r="C21" s="8">
        <v>0</v>
      </c>
      <c r="D21" s="8">
        <v>0</v>
      </c>
      <c r="E21" s="8">
        <v>0</v>
      </c>
      <c r="F21" s="8">
        <v>2</v>
      </c>
      <c r="G21" s="8">
        <v>0</v>
      </c>
      <c r="H21" s="8">
        <v>0</v>
      </c>
      <c r="I21" s="8">
        <v>0</v>
      </c>
      <c r="J21" s="8">
        <v>4</v>
      </c>
      <c r="K21" s="8">
        <v>0</v>
      </c>
      <c r="L21" s="8">
        <v>4</v>
      </c>
      <c r="M21" s="8">
        <v>3</v>
      </c>
      <c r="N21" s="8">
        <v>0</v>
      </c>
      <c r="O21" s="8">
        <v>0</v>
      </c>
      <c r="P21" s="8">
        <v>2</v>
      </c>
      <c r="Q21" s="8">
        <v>0</v>
      </c>
      <c r="R21" s="8">
        <v>0</v>
      </c>
    </row>
    <row r="22" spans="1:18" x14ac:dyDescent="0.25">
      <c r="A22" s="8" t="s">
        <v>91</v>
      </c>
      <c r="B22" s="3" t="s">
        <v>175</v>
      </c>
      <c r="C22" s="8">
        <v>0</v>
      </c>
      <c r="D22" s="8">
        <v>0</v>
      </c>
      <c r="E22" s="8">
        <v>0</v>
      </c>
      <c r="F22" s="8">
        <v>0</v>
      </c>
      <c r="G22" s="8">
        <v>2</v>
      </c>
      <c r="H22" s="8">
        <v>0</v>
      </c>
      <c r="I22" s="8">
        <v>0</v>
      </c>
      <c r="J22" s="8">
        <v>4</v>
      </c>
      <c r="K22" s="8">
        <v>0</v>
      </c>
      <c r="L22" s="8">
        <v>6</v>
      </c>
      <c r="M22" s="8">
        <v>3</v>
      </c>
      <c r="N22" s="8">
        <v>3</v>
      </c>
      <c r="O22" s="8">
        <v>0</v>
      </c>
      <c r="P22" s="8">
        <v>0</v>
      </c>
      <c r="Q22" s="8">
        <v>0</v>
      </c>
      <c r="R22" s="8">
        <v>0</v>
      </c>
    </row>
    <row r="23" spans="1:18" x14ac:dyDescent="0.25">
      <c r="A23" s="8" t="s">
        <v>72</v>
      </c>
      <c r="B23" s="3" t="s">
        <v>177</v>
      </c>
      <c r="C23" s="8">
        <v>0</v>
      </c>
      <c r="D23" s="8">
        <v>0</v>
      </c>
      <c r="E23" s="8">
        <v>0</v>
      </c>
      <c r="F23" s="8">
        <v>5</v>
      </c>
      <c r="G23" s="8">
        <v>1</v>
      </c>
      <c r="H23" s="8">
        <v>0</v>
      </c>
      <c r="I23" s="8">
        <v>0</v>
      </c>
      <c r="J23" s="8">
        <v>7</v>
      </c>
      <c r="K23" s="8">
        <v>0</v>
      </c>
      <c r="L23" s="8">
        <v>3</v>
      </c>
      <c r="M23" s="8">
        <v>6</v>
      </c>
      <c r="N23" s="8">
        <v>2</v>
      </c>
      <c r="O23" s="8">
        <v>0</v>
      </c>
      <c r="P23" s="8">
        <v>3</v>
      </c>
      <c r="Q23" s="8">
        <v>0</v>
      </c>
      <c r="R23" s="8">
        <v>0</v>
      </c>
    </row>
    <row r="24" spans="1:18" x14ac:dyDescent="0.25">
      <c r="A24" s="8" t="s">
        <v>73</v>
      </c>
      <c r="B24" s="3" t="s">
        <v>74</v>
      </c>
      <c r="C24" s="8">
        <v>1</v>
      </c>
      <c r="D24" s="8">
        <v>0</v>
      </c>
      <c r="E24" s="8">
        <v>3</v>
      </c>
      <c r="F24" s="8">
        <v>1</v>
      </c>
      <c r="G24" s="8">
        <v>0</v>
      </c>
      <c r="H24" s="8">
        <v>0</v>
      </c>
      <c r="I24" s="8">
        <v>0</v>
      </c>
      <c r="J24" s="8">
        <v>5</v>
      </c>
      <c r="K24" s="8">
        <v>0</v>
      </c>
      <c r="L24" s="8">
        <v>5</v>
      </c>
      <c r="M24" s="8">
        <v>1</v>
      </c>
      <c r="N24" s="8">
        <v>0</v>
      </c>
      <c r="O24" s="8">
        <v>0</v>
      </c>
      <c r="P24" s="8">
        <v>4</v>
      </c>
      <c r="Q24" s="8">
        <v>0</v>
      </c>
      <c r="R24" s="8">
        <v>1</v>
      </c>
    </row>
    <row r="25" spans="1:18" x14ac:dyDescent="0.25">
      <c r="A25" s="8" t="s">
        <v>279</v>
      </c>
      <c r="B25" s="3" t="s">
        <v>75</v>
      </c>
      <c r="C25" s="8">
        <v>0</v>
      </c>
      <c r="D25" s="8">
        <v>0</v>
      </c>
      <c r="E25" s="8">
        <v>1</v>
      </c>
      <c r="F25" s="8">
        <v>2</v>
      </c>
      <c r="G25" s="8">
        <v>1</v>
      </c>
      <c r="H25" s="8">
        <v>0</v>
      </c>
      <c r="I25" s="8">
        <v>0</v>
      </c>
      <c r="J25" s="8">
        <v>3</v>
      </c>
      <c r="K25" s="8">
        <v>0</v>
      </c>
      <c r="L25" s="8">
        <v>6</v>
      </c>
      <c r="M25" s="8">
        <v>2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</row>
    <row r="26" spans="1:18" x14ac:dyDescent="0.25">
      <c r="A26" s="8" t="s">
        <v>280</v>
      </c>
      <c r="B26" s="3" t="s">
        <v>281</v>
      </c>
      <c r="C26" s="8">
        <v>0</v>
      </c>
      <c r="D26" s="8">
        <v>0</v>
      </c>
      <c r="E26" s="8">
        <v>2</v>
      </c>
      <c r="F26" s="8">
        <v>2</v>
      </c>
      <c r="G26" s="8">
        <v>0</v>
      </c>
      <c r="H26" s="8">
        <v>0</v>
      </c>
      <c r="I26" s="8">
        <v>0</v>
      </c>
      <c r="J26" s="8">
        <v>4</v>
      </c>
      <c r="K26" s="8">
        <v>0</v>
      </c>
      <c r="L26" s="8">
        <v>3</v>
      </c>
      <c r="M26" s="8">
        <v>0</v>
      </c>
      <c r="N26" s="8">
        <v>1</v>
      </c>
      <c r="O26" s="8">
        <v>0</v>
      </c>
      <c r="P26" s="8">
        <v>2</v>
      </c>
      <c r="Q26" s="8">
        <v>0</v>
      </c>
      <c r="R26" s="8">
        <v>0</v>
      </c>
    </row>
    <row r="27" spans="1:18" x14ac:dyDescent="0.25">
      <c r="A27" s="8" t="s">
        <v>282</v>
      </c>
      <c r="B27" s="3" t="s">
        <v>180</v>
      </c>
      <c r="C27" s="8">
        <v>0</v>
      </c>
      <c r="D27" s="8">
        <v>0</v>
      </c>
      <c r="E27" s="8">
        <v>1</v>
      </c>
      <c r="F27" s="8">
        <v>4</v>
      </c>
      <c r="G27" s="8">
        <v>0</v>
      </c>
      <c r="H27" s="8">
        <v>0</v>
      </c>
      <c r="I27" s="8">
        <v>0</v>
      </c>
      <c r="J27" s="8">
        <v>7</v>
      </c>
      <c r="K27" s="8">
        <v>0</v>
      </c>
      <c r="L27" s="8">
        <v>6</v>
      </c>
      <c r="M27" s="8">
        <v>7</v>
      </c>
      <c r="N27" s="8">
        <v>3</v>
      </c>
      <c r="O27" s="8">
        <v>0</v>
      </c>
      <c r="P27" s="8">
        <v>2</v>
      </c>
      <c r="Q27" s="8">
        <v>0</v>
      </c>
      <c r="R27" s="8">
        <v>0</v>
      </c>
    </row>
    <row r="28" spans="1:18" x14ac:dyDescent="0.25">
      <c r="A28" s="8" t="s">
        <v>283</v>
      </c>
      <c r="B28" s="3" t="s">
        <v>105</v>
      </c>
      <c r="C28" s="8">
        <v>0</v>
      </c>
      <c r="D28" s="8">
        <v>0</v>
      </c>
      <c r="E28" s="8">
        <v>1</v>
      </c>
      <c r="F28" s="8">
        <v>5</v>
      </c>
      <c r="G28" s="8">
        <v>0</v>
      </c>
      <c r="H28" s="8">
        <v>0</v>
      </c>
      <c r="I28" s="8">
        <v>0</v>
      </c>
      <c r="J28" s="8">
        <v>6</v>
      </c>
      <c r="K28" s="8">
        <v>0</v>
      </c>
      <c r="L28" s="8">
        <v>4</v>
      </c>
      <c r="M28" s="8">
        <v>3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</row>
    <row r="29" spans="1:18" x14ac:dyDescent="0.25">
      <c r="A29" s="8" t="s">
        <v>284</v>
      </c>
      <c r="B29" s="3" t="s">
        <v>119</v>
      </c>
      <c r="C29" s="8">
        <v>0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8">
        <v>1</v>
      </c>
      <c r="K29" s="8">
        <v>0</v>
      </c>
      <c r="L29" s="8">
        <v>1</v>
      </c>
      <c r="M29" s="8">
        <v>4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</row>
    <row r="30" spans="1:18" x14ac:dyDescent="0.25">
      <c r="A30" s="8" t="s">
        <v>285</v>
      </c>
      <c r="B30" s="3" t="s">
        <v>206</v>
      </c>
      <c r="C30" s="8">
        <v>0</v>
      </c>
      <c r="D30" s="8">
        <v>0</v>
      </c>
      <c r="E30" s="8">
        <v>3</v>
      </c>
      <c r="F30" s="8">
        <v>2</v>
      </c>
      <c r="G30" s="8">
        <v>1</v>
      </c>
      <c r="H30" s="8">
        <v>0</v>
      </c>
      <c r="I30" s="8">
        <v>0</v>
      </c>
      <c r="J30" s="8">
        <v>5</v>
      </c>
      <c r="K30" s="8">
        <v>0</v>
      </c>
      <c r="L30" s="8">
        <v>6</v>
      </c>
      <c r="M30" s="8">
        <v>6</v>
      </c>
      <c r="N30" s="8">
        <v>4</v>
      </c>
      <c r="O30" s="8">
        <v>0</v>
      </c>
      <c r="P30" s="8">
        <v>2</v>
      </c>
      <c r="Q30" s="8">
        <v>0</v>
      </c>
      <c r="R30" s="8">
        <v>0</v>
      </c>
    </row>
    <row r="31" spans="1:18" x14ac:dyDescent="0.25">
      <c r="A31" s="8" t="s">
        <v>76</v>
      </c>
      <c r="B31" s="3" t="s">
        <v>107</v>
      </c>
      <c r="C31" s="8">
        <v>0</v>
      </c>
      <c r="D31" s="8">
        <v>0</v>
      </c>
      <c r="E31" s="8">
        <v>1</v>
      </c>
      <c r="F31" s="8">
        <v>2</v>
      </c>
      <c r="G31" s="8">
        <v>0</v>
      </c>
      <c r="H31" s="8">
        <v>0</v>
      </c>
      <c r="I31" s="8">
        <v>0</v>
      </c>
      <c r="J31" s="8">
        <v>3</v>
      </c>
      <c r="K31" s="8">
        <v>0</v>
      </c>
      <c r="L31" s="8">
        <v>2</v>
      </c>
      <c r="M31" s="8">
        <v>3</v>
      </c>
      <c r="N31" s="8">
        <v>1</v>
      </c>
      <c r="O31" s="8">
        <v>0</v>
      </c>
      <c r="P31" s="8">
        <v>0</v>
      </c>
      <c r="Q31" s="8">
        <v>0</v>
      </c>
      <c r="R31" s="8">
        <v>0</v>
      </c>
    </row>
    <row r="32" spans="1:18" x14ac:dyDescent="0.25">
      <c r="A32" s="8" t="s">
        <v>77</v>
      </c>
      <c r="B32" s="3" t="s">
        <v>182</v>
      </c>
      <c r="C32" s="8">
        <v>0</v>
      </c>
      <c r="D32" s="8">
        <v>0</v>
      </c>
      <c r="E32" s="8">
        <v>2</v>
      </c>
      <c r="F32" s="8">
        <v>4</v>
      </c>
      <c r="G32" s="8">
        <v>0</v>
      </c>
      <c r="H32" s="8">
        <v>0</v>
      </c>
      <c r="I32" s="8">
        <v>0</v>
      </c>
      <c r="J32" s="8">
        <v>8</v>
      </c>
      <c r="K32" s="8">
        <v>0</v>
      </c>
      <c r="L32" s="8">
        <v>2</v>
      </c>
      <c r="M32" s="8">
        <v>9</v>
      </c>
      <c r="N32" s="8">
        <v>3</v>
      </c>
      <c r="O32" s="8">
        <v>0</v>
      </c>
      <c r="P32" s="8">
        <v>3</v>
      </c>
      <c r="Q32" s="8">
        <v>0</v>
      </c>
      <c r="R32" s="8">
        <v>0</v>
      </c>
    </row>
    <row r="33" spans="1:18" x14ac:dyDescent="0.25">
      <c r="A33" s="8" t="s">
        <v>61</v>
      </c>
      <c r="B33" s="3" t="s">
        <v>109</v>
      </c>
      <c r="C33" s="8">
        <v>0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8">
        <v>0</v>
      </c>
      <c r="L33" s="8">
        <v>2</v>
      </c>
      <c r="M33" s="8">
        <v>5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 x14ac:dyDescent="0.25">
      <c r="A34" s="8" t="s">
        <v>286</v>
      </c>
      <c r="B34" s="3" t="s">
        <v>184</v>
      </c>
      <c r="C34" s="8">
        <v>0</v>
      </c>
      <c r="D34" s="8">
        <v>0</v>
      </c>
      <c r="E34" s="8">
        <v>2</v>
      </c>
      <c r="F34" s="8">
        <v>2</v>
      </c>
      <c r="G34" s="8">
        <v>0</v>
      </c>
      <c r="H34" s="8">
        <v>0</v>
      </c>
      <c r="I34" s="8">
        <v>0</v>
      </c>
      <c r="J34" s="8">
        <v>4</v>
      </c>
      <c r="K34" s="8">
        <v>0</v>
      </c>
      <c r="L34" s="8">
        <v>8</v>
      </c>
      <c r="M34" s="8">
        <v>2</v>
      </c>
      <c r="N34" s="8">
        <v>2</v>
      </c>
      <c r="O34" s="8">
        <v>0</v>
      </c>
      <c r="P34" s="8">
        <v>1</v>
      </c>
      <c r="Q34" s="8">
        <v>0</v>
      </c>
      <c r="R34" s="8">
        <v>0</v>
      </c>
    </row>
    <row r="35" spans="1:18" x14ac:dyDescent="0.25">
      <c r="A35" s="8" t="s">
        <v>78</v>
      </c>
      <c r="B35" s="3" t="s">
        <v>186</v>
      </c>
      <c r="C35" s="8">
        <v>0</v>
      </c>
      <c r="D35" s="8">
        <v>1</v>
      </c>
      <c r="E35" s="8">
        <v>2</v>
      </c>
      <c r="F35" s="8">
        <v>0</v>
      </c>
      <c r="G35" s="8">
        <v>0</v>
      </c>
      <c r="H35" s="8">
        <v>0</v>
      </c>
      <c r="I35" s="8">
        <v>0</v>
      </c>
      <c r="J35" s="8">
        <v>3</v>
      </c>
      <c r="K35" s="8">
        <v>0</v>
      </c>
      <c r="L35" s="8">
        <v>3</v>
      </c>
      <c r="M35" s="8">
        <v>8</v>
      </c>
      <c r="N35" s="8">
        <v>1</v>
      </c>
      <c r="O35" s="8">
        <v>0</v>
      </c>
      <c r="P35" s="8">
        <v>1</v>
      </c>
      <c r="Q35" s="8">
        <v>0</v>
      </c>
      <c r="R35" s="8">
        <v>0</v>
      </c>
    </row>
    <row r="36" spans="1:18" x14ac:dyDescent="0.25">
      <c r="A36" s="8" t="s">
        <v>287</v>
      </c>
      <c r="B36" s="3" t="s">
        <v>190</v>
      </c>
      <c r="C36" s="8">
        <v>0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8">
        <v>0</v>
      </c>
      <c r="L36" s="8">
        <v>1</v>
      </c>
      <c r="M36" s="8">
        <v>7</v>
      </c>
      <c r="N36" s="8">
        <v>2</v>
      </c>
      <c r="O36" s="8">
        <v>0</v>
      </c>
      <c r="P36" s="8">
        <v>1</v>
      </c>
      <c r="Q36" s="8">
        <v>0</v>
      </c>
      <c r="R36" s="8">
        <v>0</v>
      </c>
    </row>
    <row r="37" spans="1:18" x14ac:dyDescent="0.25">
      <c r="A37" s="8" t="s">
        <v>79</v>
      </c>
      <c r="B37" s="3" t="s">
        <v>192</v>
      </c>
      <c r="C37" s="8">
        <v>0</v>
      </c>
      <c r="D37" s="8">
        <v>1</v>
      </c>
      <c r="E37" s="8">
        <v>1</v>
      </c>
      <c r="F37" s="8">
        <v>1</v>
      </c>
      <c r="G37" s="8">
        <v>1</v>
      </c>
      <c r="H37" s="8">
        <v>0</v>
      </c>
      <c r="I37" s="8">
        <v>0</v>
      </c>
      <c r="J37" s="8">
        <v>3</v>
      </c>
      <c r="K37" s="8">
        <v>0</v>
      </c>
      <c r="L37" s="8">
        <v>3</v>
      </c>
      <c r="M37" s="8">
        <v>8</v>
      </c>
      <c r="N37" s="8">
        <v>0</v>
      </c>
      <c r="O37" s="8">
        <v>0</v>
      </c>
      <c r="P37" s="8">
        <v>2</v>
      </c>
      <c r="Q37" s="8">
        <v>0</v>
      </c>
      <c r="R37" s="8">
        <v>0</v>
      </c>
    </row>
    <row r="38" spans="1:18" x14ac:dyDescent="0.25">
      <c r="A38" s="8" t="s">
        <v>80</v>
      </c>
      <c r="B38" s="3" t="s">
        <v>111</v>
      </c>
      <c r="C38" s="8">
        <v>0</v>
      </c>
      <c r="D38" s="8">
        <v>0</v>
      </c>
      <c r="E38" s="8">
        <v>0</v>
      </c>
      <c r="F38" s="8">
        <v>6</v>
      </c>
      <c r="G38" s="8">
        <v>0</v>
      </c>
      <c r="H38" s="8">
        <v>0</v>
      </c>
      <c r="I38" s="8">
        <v>0</v>
      </c>
      <c r="J38" s="8">
        <v>6</v>
      </c>
      <c r="K38" s="8">
        <v>0</v>
      </c>
      <c r="L38" s="8">
        <v>0</v>
      </c>
      <c r="M38" s="8">
        <v>10</v>
      </c>
      <c r="N38" s="8">
        <v>6</v>
      </c>
      <c r="O38" s="8">
        <v>0</v>
      </c>
      <c r="P38" s="8">
        <v>1</v>
      </c>
      <c r="Q38" s="8">
        <v>0</v>
      </c>
      <c r="R38" s="8">
        <v>0</v>
      </c>
    </row>
    <row r="39" spans="1:18" x14ac:dyDescent="0.25">
      <c r="A39" s="8" t="s">
        <v>288</v>
      </c>
      <c r="B39" s="3" t="s">
        <v>289</v>
      </c>
      <c r="C39" s="8">
        <v>0</v>
      </c>
      <c r="D39" s="8">
        <v>0</v>
      </c>
      <c r="E39" s="8">
        <v>1</v>
      </c>
      <c r="F39" s="8">
        <v>2</v>
      </c>
      <c r="G39" s="8">
        <v>0</v>
      </c>
      <c r="H39" s="8">
        <v>0</v>
      </c>
      <c r="I39" s="8">
        <v>0</v>
      </c>
      <c r="J39" s="8">
        <v>4</v>
      </c>
      <c r="K39" s="8">
        <v>0</v>
      </c>
      <c r="L39" s="8">
        <v>5</v>
      </c>
      <c r="M39" s="8">
        <v>2</v>
      </c>
      <c r="N39" s="8">
        <v>0</v>
      </c>
      <c r="O39" s="8">
        <v>0</v>
      </c>
      <c r="P39" s="8">
        <v>3</v>
      </c>
      <c r="Q39" s="8">
        <v>0</v>
      </c>
      <c r="R39" s="8">
        <v>0</v>
      </c>
    </row>
    <row r="40" spans="1:18" x14ac:dyDescent="0.25">
      <c r="A40" s="8" t="s">
        <v>92</v>
      </c>
      <c r="B40" s="3" t="s">
        <v>260</v>
      </c>
      <c r="C40" s="8">
        <v>0</v>
      </c>
      <c r="D40" s="8">
        <v>0</v>
      </c>
      <c r="E40" s="8">
        <v>4</v>
      </c>
      <c r="F40" s="8">
        <v>5</v>
      </c>
      <c r="G40" s="8">
        <v>0</v>
      </c>
      <c r="H40" s="8">
        <v>1</v>
      </c>
      <c r="I40" s="8">
        <v>0</v>
      </c>
      <c r="J40" s="8">
        <v>13</v>
      </c>
      <c r="K40" s="8">
        <v>0</v>
      </c>
      <c r="L40" s="8">
        <v>6</v>
      </c>
      <c r="M40" s="8">
        <v>1</v>
      </c>
      <c r="N40" s="8">
        <v>1</v>
      </c>
      <c r="O40" s="8">
        <v>0</v>
      </c>
      <c r="P40" s="8">
        <v>3</v>
      </c>
      <c r="Q40" s="8">
        <v>0</v>
      </c>
      <c r="R40" s="8">
        <v>0</v>
      </c>
    </row>
    <row r="41" spans="1:18" x14ac:dyDescent="0.25">
      <c r="A41" s="8" t="s">
        <v>290</v>
      </c>
      <c r="B41" s="3" t="s">
        <v>113</v>
      </c>
      <c r="C41" s="8">
        <v>0</v>
      </c>
      <c r="D41" s="8">
        <v>0</v>
      </c>
      <c r="E41" s="8">
        <v>1</v>
      </c>
      <c r="F41" s="8">
        <v>3</v>
      </c>
      <c r="G41" s="8">
        <v>0</v>
      </c>
      <c r="H41" s="8">
        <v>0</v>
      </c>
      <c r="I41" s="8">
        <v>0</v>
      </c>
      <c r="J41" s="8">
        <v>5</v>
      </c>
      <c r="K41" s="8">
        <v>0</v>
      </c>
      <c r="L41" s="8">
        <v>4</v>
      </c>
      <c r="M41" s="8">
        <v>3</v>
      </c>
      <c r="N41" s="8">
        <v>1</v>
      </c>
      <c r="O41" s="8">
        <v>0</v>
      </c>
      <c r="P41" s="8">
        <v>1</v>
      </c>
      <c r="Q41" s="8">
        <v>0</v>
      </c>
      <c r="R41" s="8">
        <v>0</v>
      </c>
    </row>
    <row r="42" spans="1:18" x14ac:dyDescent="0.25">
      <c r="A42" s="8" t="s">
        <v>291</v>
      </c>
      <c r="B42" s="3" t="s">
        <v>81</v>
      </c>
      <c r="C42" s="8">
        <v>0</v>
      </c>
      <c r="D42" s="8">
        <v>0</v>
      </c>
      <c r="E42" s="8">
        <v>2</v>
      </c>
      <c r="F42" s="8">
        <v>3</v>
      </c>
      <c r="G42" s="8">
        <v>0</v>
      </c>
      <c r="H42" s="8">
        <v>0</v>
      </c>
      <c r="I42" s="8">
        <v>0</v>
      </c>
      <c r="J42" s="8">
        <v>7</v>
      </c>
      <c r="K42" s="8">
        <v>0</v>
      </c>
      <c r="L42" s="8">
        <v>4</v>
      </c>
      <c r="M42" s="8">
        <v>5</v>
      </c>
      <c r="N42" s="8">
        <v>1</v>
      </c>
      <c r="O42" s="8">
        <v>0</v>
      </c>
      <c r="P42" s="8">
        <v>5</v>
      </c>
      <c r="Q42" s="8">
        <v>0</v>
      </c>
      <c r="R42" s="8">
        <v>0</v>
      </c>
    </row>
    <row r="43" spans="1:18" x14ac:dyDescent="0.25">
      <c r="A43" s="8" t="s">
        <v>292</v>
      </c>
      <c r="B43" s="3" t="s">
        <v>115</v>
      </c>
      <c r="C43" s="8">
        <v>0</v>
      </c>
      <c r="D43" s="8">
        <v>0</v>
      </c>
      <c r="E43" s="8">
        <v>0</v>
      </c>
      <c r="F43" s="8">
        <v>4</v>
      </c>
      <c r="G43" s="8">
        <v>0</v>
      </c>
      <c r="H43" s="8">
        <v>0</v>
      </c>
      <c r="I43" s="8">
        <v>0</v>
      </c>
      <c r="J43" s="8">
        <v>6</v>
      </c>
      <c r="K43" s="8">
        <v>0</v>
      </c>
      <c r="L43" s="8">
        <v>1</v>
      </c>
      <c r="M43" s="8">
        <v>5</v>
      </c>
      <c r="N43" s="8">
        <v>1</v>
      </c>
      <c r="O43" s="8">
        <v>0</v>
      </c>
      <c r="P43" s="8">
        <v>2</v>
      </c>
      <c r="Q43" s="8">
        <v>0</v>
      </c>
      <c r="R43" s="8">
        <v>0</v>
      </c>
    </row>
    <row r="44" spans="1:18" x14ac:dyDescent="0.25">
      <c r="A44" s="8" t="s">
        <v>293</v>
      </c>
      <c r="B44" s="3" t="s">
        <v>294</v>
      </c>
      <c r="C44" s="8">
        <v>1</v>
      </c>
      <c r="D44" s="8">
        <v>0</v>
      </c>
      <c r="E44" s="8">
        <v>5</v>
      </c>
      <c r="F44" s="8">
        <v>4</v>
      </c>
      <c r="G44" s="8">
        <v>0</v>
      </c>
      <c r="H44" s="8">
        <v>0</v>
      </c>
      <c r="I44" s="8">
        <v>0</v>
      </c>
      <c r="J44" s="8">
        <v>10</v>
      </c>
      <c r="K44" s="8">
        <v>0</v>
      </c>
      <c r="L44" s="8">
        <v>8</v>
      </c>
      <c r="M44" s="8">
        <v>9</v>
      </c>
      <c r="N44" s="8">
        <v>4</v>
      </c>
      <c r="O44" s="8">
        <v>0</v>
      </c>
      <c r="P44" s="8">
        <v>0</v>
      </c>
      <c r="Q44" s="8">
        <v>0</v>
      </c>
      <c r="R44" s="8">
        <v>0</v>
      </c>
    </row>
    <row r="45" spans="1:18" x14ac:dyDescent="0.25">
      <c r="A45" s="8" t="s">
        <v>295</v>
      </c>
      <c r="B45" s="3" t="s">
        <v>117</v>
      </c>
      <c r="C45" s="8">
        <v>0</v>
      </c>
      <c r="D45" s="8">
        <v>0</v>
      </c>
      <c r="E45" s="8">
        <v>1</v>
      </c>
      <c r="F45" s="8">
        <v>4</v>
      </c>
      <c r="G45" s="8">
        <v>0</v>
      </c>
      <c r="H45" s="8">
        <v>0</v>
      </c>
      <c r="I45" s="8">
        <v>0</v>
      </c>
      <c r="J45" s="8">
        <v>5</v>
      </c>
      <c r="K45" s="8">
        <v>0</v>
      </c>
      <c r="L45" s="8">
        <v>5</v>
      </c>
      <c r="M45" s="8">
        <v>6</v>
      </c>
      <c r="N45" s="8">
        <v>2</v>
      </c>
      <c r="O45" s="8">
        <v>0</v>
      </c>
      <c r="P45" s="8">
        <v>0</v>
      </c>
      <c r="Q45" s="8">
        <v>0</v>
      </c>
      <c r="R45" s="8">
        <v>0</v>
      </c>
    </row>
    <row r="46" spans="1:18" x14ac:dyDescent="0.25">
      <c r="A46" s="8" t="s">
        <v>296</v>
      </c>
      <c r="B46" s="3" t="s">
        <v>194</v>
      </c>
      <c r="C46" s="8">
        <v>0</v>
      </c>
      <c r="D46" s="8">
        <v>0</v>
      </c>
      <c r="E46" s="8">
        <v>4</v>
      </c>
      <c r="F46" s="8">
        <v>1</v>
      </c>
      <c r="G46" s="8">
        <v>0</v>
      </c>
      <c r="H46" s="8">
        <v>0</v>
      </c>
      <c r="I46" s="8">
        <v>0</v>
      </c>
      <c r="J46" s="8">
        <v>8</v>
      </c>
      <c r="K46" s="8">
        <v>0</v>
      </c>
      <c r="L46" s="8">
        <v>2</v>
      </c>
      <c r="M46" s="8">
        <v>3</v>
      </c>
      <c r="N46" s="8">
        <v>1</v>
      </c>
      <c r="O46" s="8">
        <v>0</v>
      </c>
      <c r="P46" s="8">
        <v>0</v>
      </c>
      <c r="Q46" s="8">
        <v>0</v>
      </c>
      <c r="R46" s="8">
        <v>0</v>
      </c>
    </row>
    <row r="47" spans="1:18" x14ac:dyDescent="0.25">
      <c r="A47" s="8" t="s">
        <v>297</v>
      </c>
      <c r="B47" s="3" t="s">
        <v>196</v>
      </c>
      <c r="C47" s="8">
        <v>0</v>
      </c>
      <c r="D47" s="8">
        <v>0</v>
      </c>
      <c r="E47" s="8">
        <v>0</v>
      </c>
      <c r="F47" s="8">
        <v>1</v>
      </c>
      <c r="G47" s="8">
        <v>0</v>
      </c>
      <c r="H47" s="8">
        <v>0</v>
      </c>
      <c r="I47" s="8">
        <v>0</v>
      </c>
      <c r="J47" s="8">
        <v>1</v>
      </c>
      <c r="K47" s="8">
        <v>0</v>
      </c>
      <c r="L47" s="8">
        <v>0</v>
      </c>
      <c r="M47" s="8">
        <v>7</v>
      </c>
      <c r="N47" s="8">
        <v>0</v>
      </c>
      <c r="O47" s="8">
        <v>0</v>
      </c>
      <c r="P47" s="8">
        <v>1</v>
      </c>
      <c r="Q47" s="8">
        <v>0</v>
      </c>
      <c r="R47" s="8">
        <v>0</v>
      </c>
    </row>
    <row r="48" spans="1:18" x14ac:dyDescent="0.25">
      <c r="A48" s="8" t="s">
        <v>298</v>
      </c>
      <c r="B48" s="3" t="s">
        <v>200</v>
      </c>
      <c r="C48" s="8">
        <v>1</v>
      </c>
      <c r="D48" s="8">
        <v>0</v>
      </c>
      <c r="E48" s="8">
        <v>2</v>
      </c>
      <c r="F48" s="8">
        <v>3</v>
      </c>
      <c r="G48" s="8">
        <v>1</v>
      </c>
      <c r="H48" s="8">
        <v>0</v>
      </c>
      <c r="I48" s="8">
        <v>0</v>
      </c>
      <c r="J48" s="8">
        <v>6</v>
      </c>
      <c r="K48" s="8">
        <v>0</v>
      </c>
      <c r="L48" s="8">
        <v>2</v>
      </c>
      <c r="M48" s="8">
        <v>4</v>
      </c>
      <c r="N48" s="8">
        <v>2</v>
      </c>
      <c r="O48" s="8">
        <v>0</v>
      </c>
      <c r="P48" s="8">
        <v>3</v>
      </c>
      <c r="Q48" s="8">
        <v>0</v>
      </c>
      <c r="R48" s="8">
        <v>0</v>
      </c>
    </row>
    <row r="49" spans="1:18" x14ac:dyDescent="0.25">
      <c r="A49" s="8" t="s">
        <v>299</v>
      </c>
      <c r="B49" s="3" t="s">
        <v>202</v>
      </c>
      <c r="C49" s="8">
        <v>0</v>
      </c>
      <c r="D49" s="8">
        <v>0</v>
      </c>
      <c r="E49" s="8">
        <v>1</v>
      </c>
      <c r="F49" s="8">
        <v>0</v>
      </c>
      <c r="G49" s="8">
        <v>0</v>
      </c>
      <c r="H49" s="8">
        <v>0</v>
      </c>
      <c r="I49" s="8">
        <v>0</v>
      </c>
      <c r="J49" s="8">
        <v>2</v>
      </c>
      <c r="K49" s="8">
        <v>0</v>
      </c>
      <c r="L49" s="8">
        <v>3</v>
      </c>
      <c r="M49" s="8">
        <v>1</v>
      </c>
      <c r="N49" s="8">
        <v>3</v>
      </c>
      <c r="O49" s="8">
        <v>0</v>
      </c>
      <c r="P49" s="8">
        <v>1</v>
      </c>
      <c r="Q49" s="8">
        <v>0</v>
      </c>
      <c r="R49" s="8">
        <v>0</v>
      </c>
    </row>
    <row r="50" spans="1:18" x14ac:dyDescent="0.25">
      <c r="A50" s="8" t="s">
        <v>300</v>
      </c>
      <c r="B50" s="3" t="s">
        <v>121</v>
      </c>
      <c r="C50" s="8">
        <v>0</v>
      </c>
      <c r="D50" s="8">
        <v>0</v>
      </c>
      <c r="E50" s="8">
        <v>2</v>
      </c>
      <c r="F50" s="8">
        <v>3</v>
      </c>
      <c r="G50" s="8">
        <v>0</v>
      </c>
      <c r="H50" s="8">
        <v>0</v>
      </c>
      <c r="I50" s="8">
        <v>0</v>
      </c>
      <c r="J50" s="8">
        <v>5</v>
      </c>
      <c r="K50" s="8">
        <v>0</v>
      </c>
      <c r="L50" s="8">
        <v>3</v>
      </c>
      <c r="M50" s="8">
        <v>7</v>
      </c>
      <c r="N50" s="8">
        <v>2</v>
      </c>
      <c r="O50" s="8">
        <v>0</v>
      </c>
      <c r="P50" s="8">
        <v>1</v>
      </c>
      <c r="Q50" s="8">
        <v>0</v>
      </c>
      <c r="R50" s="8">
        <v>0</v>
      </c>
    </row>
    <row r="51" spans="1:18" x14ac:dyDescent="0.25">
      <c r="A51" s="8" t="s">
        <v>301</v>
      </c>
      <c r="B51" s="3" t="s">
        <v>204</v>
      </c>
      <c r="C51" s="8">
        <v>0</v>
      </c>
      <c r="D51" s="8">
        <v>0</v>
      </c>
      <c r="E51" s="8">
        <v>0</v>
      </c>
      <c r="F51" s="8">
        <v>4</v>
      </c>
      <c r="G51" s="8">
        <v>0</v>
      </c>
      <c r="H51" s="8">
        <v>0</v>
      </c>
      <c r="I51" s="8">
        <v>0</v>
      </c>
      <c r="J51" s="8">
        <v>7</v>
      </c>
      <c r="K51" s="8">
        <v>0</v>
      </c>
      <c r="L51" s="8">
        <v>6</v>
      </c>
      <c r="M51" s="8">
        <v>10</v>
      </c>
      <c r="N51" s="8">
        <v>8</v>
      </c>
      <c r="O51" s="8">
        <v>0</v>
      </c>
      <c r="P51" s="8">
        <v>0</v>
      </c>
      <c r="Q51" s="8">
        <v>0</v>
      </c>
      <c r="R51" s="8">
        <v>0</v>
      </c>
    </row>
    <row r="52" spans="1:18" x14ac:dyDescent="0.25">
      <c r="A52" s="8" t="s">
        <v>82</v>
      </c>
      <c r="B52" s="3" t="s">
        <v>208</v>
      </c>
      <c r="C52" s="8">
        <v>0</v>
      </c>
      <c r="D52" s="8">
        <v>0</v>
      </c>
      <c r="E52" s="8">
        <v>0</v>
      </c>
      <c r="F52" s="8">
        <v>2</v>
      </c>
      <c r="G52" s="8">
        <v>0</v>
      </c>
      <c r="H52" s="8">
        <v>0</v>
      </c>
      <c r="I52" s="8">
        <v>0</v>
      </c>
      <c r="J52" s="8">
        <v>2</v>
      </c>
      <c r="K52" s="8">
        <v>0</v>
      </c>
      <c r="L52" s="8">
        <v>4</v>
      </c>
      <c r="M52" s="8">
        <v>6</v>
      </c>
      <c r="N52" s="8">
        <v>2</v>
      </c>
      <c r="O52" s="8">
        <v>0</v>
      </c>
      <c r="P52" s="8">
        <v>1</v>
      </c>
      <c r="Q52" s="8">
        <v>0</v>
      </c>
      <c r="R52" s="8">
        <v>0</v>
      </c>
    </row>
    <row r="53" spans="1:18" x14ac:dyDescent="0.25">
      <c r="A53" s="8" t="s">
        <v>302</v>
      </c>
      <c r="B53" s="3" t="s">
        <v>123</v>
      </c>
      <c r="C53" s="8">
        <v>0</v>
      </c>
      <c r="D53" s="8">
        <v>1</v>
      </c>
      <c r="E53" s="8">
        <v>1</v>
      </c>
      <c r="F53" s="8">
        <v>1</v>
      </c>
      <c r="G53" s="8">
        <v>0</v>
      </c>
      <c r="H53" s="8">
        <v>0</v>
      </c>
      <c r="I53" s="8">
        <v>0</v>
      </c>
      <c r="J53" s="8">
        <v>3</v>
      </c>
      <c r="K53" s="8">
        <v>0</v>
      </c>
      <c r="L53" s="8">
        <v>5</v>
      </c>
      <c r="M53" s="8">
        <v>4</v>
      </c>
      <c r="N53" s="8">
        <v>4</v>
      </c>
      <c r="O53" s="8">
        <v>0</v>
      </c>
      <c r="P53" s="8">
        <v>4</v>
      </c>
      <c r="Q53" s="8">
        <v>0</v>
      </c>
      <c r="R53" s="8">
        <v>0</v>
      </c>
    </row>
    <row r="54" spans="1:18" x14ac:dyDescent="0.25">
      <c r="A54" s="8" t="s">
        <v>303</v>
      </c>
      <c r="B54" s="3" t="s">
        <v>262</v>
      </c>
      <c r="C54" s="8">
        <v>2</v>
      </c>
      <c r="D54" s="8">
        <v>2</v>
      </c>
      <c r="E54" s="8">
        <v>1</v>
      </c>
      <c r="F54" s="8">
        <v>4</v>
      </c>
      <c r="G54" s="8">
        <v>0</v>
      </c>
      <c r="H54" s="8">
        <v>0</v>
      </c>
      <c r="I54" s="8">
        <v>0</v>
      </c>
      <c r="J54" s="8">
        <v>11</v>
      </c>
      <c r="K54" s="8">
        <v>0</v>
      </c>
      <c r="L54" s="8">
        <v>7</v>
      </c>
      <c r="M54" s="8">
        <v>36</v>
      </c>
      <c r="N54" s="8">
        <v>7</v>
      </c>
      <c r="O54" s="8">
        <v>0</v>
      </c>
      <c r="P54" s="8">
        <v>0</v>
      </c>
      <c r="Q54" s="8">
        <v>0</v>
      </c>
      <c r="R54" s="8">
        <v>0</v>
      </c>
    </row>
    <row r="55" spans="1:18" x14ac:dyDescent="0.25">
      <c r="A55" s="8" t="s">
        <v>304</v>
      </c>
      <c r="B55" s="3" t="s">
        <v>210</v>
      </c>
      <c r="C55" s="8">
        <v>0</v>
      </c>
      <c r="D55" s="8">
        <v>1</v>
      </c>
      <c r="E55" s="8">
        <v>1</v>
      </c>
      <c r="F55" s="8">
        <v>3</v>
      </c>
      <c r="G55" s="8">
        <v>0</v>
      </c>
      <c r="H55" s="8">
        <v>0</v>
      </c>
      <c r="I55" s="8">
        <v>0</v>
      </c>
      <c r="J55" s="8">
        <v>5</v>
      </c>
      <c r="K55" s="8">
        <v>0</v>
      </c>
      <c r="L55" s="8">
        <v>3</v>
      </c>
      <c r="M55" s="8">
        <v>15</v>
      </c>
      <c r="N55" s="8">
        <v>5</v>
      </c>
      <c r="O55" s="8">
        <v>0</v>
      </c>
      <c r="P55" s="8">
        <v>3</v>
      </c>
      <c r="Q55" s="8">
        <v>0</v>
      </c>
      <c r="R55" s="8">
        <v>0</v>
      </c>
    </row>
    <row r="56" spans="1:18" x14ac:dyDescent="0.25">
      <c r="A56" s="8" t="s">
        <v>305</v>
      </c>
      <c r="B56" s="3" t="s">
        <v>264</v>
      </c>
      <c r="C56" s="8">
        <v>0</v>
      </c>
      <c r="D56" s="8">
        <v>1</v>
      </c>
      <c r="E56" s="8">
        <v>1</v>
      </c>
      <c r="F56" s="8">
        <v>2</v>
      </c>
      <c r="G56" s="8">
        <v>1</v>
      </c>
      <c r="H56" s="8">
        <v>0</v>
      </c>
      <c r="I56" s="8">
        <v>0</v>
      </c>
      <c r="J56" s="8">
        <v>5</v>
      </c>
      <c r="K56" s="8">
        <v>0</v>
      </c>
      <c r="L56" s="8">
        <v>5</v>
      </c>
      <c r="M56" s="8">
        <v>15</v>
      </c>
      <c r="N56" s="8">
        <v>5</v>
      </c>
      <c r="O56" s="8">
        <v>0</v>
      </c>
      <c r="P56" s="8">
        <v>6</v>
      </c>
      <c r="Q56" s="8">
        <v>0</v>
      </c>
      <c r="R56" s="8">
        <v>0</v>
      </c>
    </row>
    <row r="57" spans="1:18" x14ac:dyDescent="0.25">
      <c r="A57" s="8" t="s">
        <v>83</v>
      </c>
      <c r="B57" s="3" t="s">
        <v>212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2</v>
      </c>
      <c r="K57" s="8">
        <v>0</v>
      </c>
      <c r="L57" s="8">
        <v>2</v>
      </c>
      <c r="M57" s="8">
        <v>3</v>
      </c>
      <c r="N57" s="8">
        <v>1</v>
      </c>
      <c r="O57" s="8">
        <v>0</v>
      </c>
      <c r="P57" s="8">
        <v>0</v>
      </c>
      <c r="Q57" s="8">
        <v>0</v>
      </c>
      <c r="R57" s="8">
        <v>0</v>
      </c>
    </row>
    <row r="58" spans="1:18" x14ac:dyDescent="0.25">
      <c r="A58" s="8" t="s">
        <v>84</v>
      </c>
      <c r="B58" s="3" t="s">
        <v>214</v>
      </c>
      <c r="C58" s="8">
        <v>0</v>
      </c>
      <c r="D58" s="8">
        <v>0</v>
      </c>
      <c r="E58" s="8">
        <v>1</v>
      </c>
      <c r="F58" s="8">
        <v>0</v>
      </c>
      <c r="G58" s="8">
        <v>0</v>
      </c>
      <c r="H58" s="8">
        <v>0</v>
      </c>
      <c r="I58" s="8">
        <v>0</v>
      </c>
      <c r="J58" s="8">
        <v>4</v>
      </c>
      <c r="K58" s="8">
        <v>0</v>
      </c>
      <c r="L58" s="8">
        <v>1</v>
      </c>
      <c r="M58" s="8">
        <v>6</v>
      </c>
      <c r="N58" s="8">
        <v>2</v>
      </c>
      <c r="O58" s="8">
        <v>0</v>
      </c>
      <c r="P58" s="8">
        <v>0</v>
      </c>
      <c r="Q58" s="8">
        <v>0</v>
      </c>
      <c r="R58" s="8">
        <v>0</v>
      </c>
    </row>
    <row r="59" spans="1:18" x14ac:dyDescent="0.25">
      <c r="A59" s="8" t="s">
        <v>85</v>
      </c>
      <c r="B59" s="3" t="s">
        <v>125</v>
      </c>
      <c r="C59" s="8">
        <v>0</v>
      </c>
      <c r="D59" s="8">
        <v>1</v>
      </c>
      <c r="E59" s="8">
        <v>0</v>
      </c>
      <c r="F59" s="8">
        <v>4</v>
      </c>
      <c r="G59" s="8">
        <v>1</v>
      </c>
      <c r="H59" s="8">
        <v>0</v>
      </c>
      <c r="I59" s="8">
        <v>0</v>
      </c>
      <c r="J59" s="8">
        <v>5</v>
      </c>
      <c r="K59" s="8">
        <v>0</v>
      </c>
      <c r="L59" s="8">
        <v>5</v>
      </c>
      <c r="M59" s="8">
        <v>3</v>
      </c>
      <c r="N59" s="8">
        <v>0</v>
      </c>
      <c r="O59" s="8">
        <v>0</v>
      </c>
      <c r="P59" s="8">
        <v>2</v>
      </c>
      <c r="Q59" s="8">
        <v>0</v>
      </c>
      <c r="R59" s="8">
        <v>0</v>
      </c>
    </row>
    <row r="60" spans="1:18" x14ac:dyDescent="0.25">
      <c r="A60" s="8" t="s">
        <v>306</v>
      </c>
      <c r="B60" s="3" t="s">
        <v>216</v>
      </c>
      <c r="C60" s="8">
        <v>0</v>
      </c>
      <c r="D60" s="8">
        <v>0</v>
      </c>
      <c r="E60" s="8">
        <v>1</v>
      </c>
      <c r="F60" s="8">
        <v>1</v>
      </c>
      <c r="G60" s="8">
        <v>2</v>
      </c>
      <c r="H60" s="8">
        <v>0</v>
      </c>
      <c r="I60" s="8">
        <v>0</v>
      </c>
      <c r="J60" s="8">
        <v>6</v>
      </c>
      <c r="K60" s="8">
        <v>0</v>
      </c>
      <c r="L60" s="8">
        <v>2</v>
      </c>
      <c r="M60" s="8">
        <v>3</v>
      </c>
      <c r="N60" s="8">
        <v>3</v>
      </c>
      <c r="O60" s="8">
        <v>0</v>
      </c>
      <c r="P60" s="8">
        <v>0</v>
      </c>
      <c r="Q60" s="8">
        <v>0</v>
      </c>
      <c r="R60" s="8">
        <v>0</v>
      </c>
    </row>
    <row r="61" spans="1:18" x14ac:dyDescent="0.25">
      <c r="A61" s="8" t="s">
        <v>307</v>
      </c>
      <c r="B61" s="3" t="s">
        <v>218</v>
      </c>
      <c r="C61" s="8">
        <v>0</v>
      </c>
      <c r="D61" s="8">
        <v>0</v>
      </c>
      <c r="E61" s="8">
        <v>0</v>
      </c>
      <c r="F61" s="8">
        <v>4</v>
      </c>
      <c r="G61" s="8">
        <v>1</v>
      </c>
      <c r="H61" s="8">
        <v>0</v>
      </c>
      <c r="I61" s="8">
        <v>0</v>
      </c>
      <c r="J61" s="8">
        <v>5</v>
      </c>
      <c r="K61" s="8">
        <v>0</v>
      </c>
      <c r="L61" s="8">
        <v>4</v>
      </c>
      <c r="M61" s="8">
        <v>11</v>
      </c>
      <c r="N61" s="8">
        <v>3</v>
      </c>
      <c r="O61" s="8">
        <v>0</v>
      </c>
      <c r="P61" s="8">
        <v>1</v>
      </c>
      <c r="Q61" s="8">
        <v>0</v>
      </c>
      <c r="R61" s="8">
        <v>0</v>
      </c>
    </row>
    <row r="62" spans="1:18" x14ac:dyDescent="0.25">
      <c r="A62" s="8" t="s">
        <v>86</v>
      </c>
      <c r="B62" s="3" t="s">
        <v>220</v>
      </c>
      <c r="C62" s="8">
        <v>0</v>
      </c>
      <c r="D62" s="8">
        <v>0</v>
      </c>
      <c r="E62" s="8">
        <v>0</v>
      </c>
      <c r="F62" s="8">
        <v>3</v>
      </c>
      <c r="G62" s="8">
        <v>0</v>
      </c>
      <c r="H62" s="8">
        <v>0</v>
      </c>
      <c r="I62" s="8">
        <v>0</v>
      </c>
      <c r="J62" s="8">
        <v>8</v>
      </c>
      <c r="K62" s="8">
        <v>0</v>
      </c>
      <c r="L62" s="8">
        <v>2</v>
      </c>
      <c r="M62" s="8">
        <v>17</v>
      </c>
      <c r="N62" s="8">
        <v>5</v>
      </c>
      <c r="O62" s="8">
        <v>0</v>
      </c>
      <c r="P62" s="8">
        <v>2</v>
      </c>
      <c r="Q62" s="8">
        <v>0</v>
      </c>
      <c r="R62" s="8">
        <v>0</v>
      </c>
    </row>
    <row r="63" spans="1:18" x14ac:dyDescent="0.25">
      <c r="A63" s="8" t="s">
        <v>308</v>
      </c>
      <c r="B63" s="3" t="s">
        <v>127</v>
      </c>
      <c r="C63" s="8">
        <v>0</v>
      </c>
      <c r="D63" s="8">
        <v>0</v>
      </c>
      <c r="E63" s="8">
        <v>2</v>
      </c>
      <c r="F63" s="8">
        <v>3</v>
      </c>
      <c r="G63" s="8">
        <v>0</v>
      </c>
      <c r="H63" s="8">
        <v>0</v>
      </c>
      <c r="I63" s="8">
        <v>0</v>
      </c>
      <c r="J63" s="8">
        <v>7</v>
      </c>
      <c r="K63" s="8">
        <v>0</v>
      </c>
      <c r="L63" s="8">
        <v>13</v>
      </c>
      <c r="M63" s="8">
        <v>4</v>
      </c>
      <c r="N63" s="8">
        <v>3</v>
      </c>
      <c r="O63" s="8">
        <v>0</v>
      </c>
      <c r="P63" s="8">
        <v>1</v>
      </c>
      <c r="Q63" s="8">
        <v>0</v>
      </c>
      <c r="R63" s="8">
        <v>0</v>
      </c>
    </row>
    <row r="64" spans="1:18" x14ac:dyDescent="0.25">
      <c r="A64" s="8" t="s">
        <v>309</v>
      </c>
      <c r="B64" s="3" t="s">
        <v>129</v>
      </c>
      <c r="C64" s="8">
        <v>0</v>
      </c>
      <c r="D64" s="8">
        <v>0</v>
      </c>
      <c r="E64" s="8">
        <v>0</v>
      </c>
      <c r="F64" s="8">
        <v>2</v>
      </c>
      <c r="G64" s="8">
        <v>0</v>
      </c>
      <c r="H64" s="8">
        <v>0</v>
      </c>
      <c r="I64" s="8">
        <v>0</v>
      </c>
      <c r="J64" s="8">
        <v>2</v>
      </c>
      <c r="K64" s="8">
        <v>0</v>
      </c>
      <c r="L64" s="8">
        <v>5</v>
      </c>
      <c r="M64" s="8">
        <v>4</v>
      </c>
      <c r="N64" s="8">
        <v>1</v>
      </c>
      <c r="O64" s="8">
        <v>0</v>
      </c>
      <c r="P64" s="8">
        <v>0</v>
      </c>
      <c r="Q64" s="8">
        <v>0</v>
      </c>
      <c r="R64" s="8">
        <v>0</v>
      </c>
    </row>
    <row r="65" spans="1:18" x14ac:dyDescent="0.25">
      <c r="A65" s="8" t="s">
        <v>310</v>
      </c>
      <c r="B65" s="3" t="s">
        <v>222</v>
      </c>
      <c r="C65" s="8">
        <v>0</v>
      </c>
      <c r="D65" s="8">
        <v>0</v>
      </c>
      <c r="E65" s="8">
        <v>1</v>
      </c>
      <c r="F65" s="8">
        <v>6</v>
      </c>
      <c r="G65" s="8">
        <v>1</v>
      </c>
      <c r="H65" s="8">
        <v>0</v>
      </c>
      <c r="I65" s="8">
        <v>0</v>
      </c>
      <c r="J65" s="8">
        <v>7</v>
      </c>
      <c r="K65" s="8">
        <v>0</v>
      </c>
      <c r="L65" s="8">
        <v>6</v>
      </c>
      <c r="M65" s="8">
        <v>3</v>
      </c>
      <c r="N65" s="8">
        <v>2</v>
      </c>
      <c r="O65" s="8">
        <v>0</v>
      </c>
      <c r="P65" s="8">
        <v>2</v>
      </c>
      <c r="Q65" s="8">
        <v>0</v>
      </c>
      <c r="R65" s="8">
        <v>0</v>
      </c>
    </row>
    <row r="66" spans="1:18" x14ac:dyDescent="0.25">
      <c r="A66" s="8" t="s">
        <v>311</v>
      </c>
      <c r="B66" s="3" t="s">
        <v>224</v>
      </c>
      <c r="C66" s="8">
        <v>1</v>
      </c>
      <c r="D66" s="8">
        <v>0</v>
      </c>
      <c r="E66" s="8">
        <v>0</v>
      </c>
      <c r="F66" s="8">
        <v>1</v>
      </c>
      <c r="G66" s="8">
        <v>1</v>
      </c>
      <c r="H66" s="8">
        <v>0</v>
      </c>
      <c r="I66" s="8">
        <v>0</v>
      </c>
      <c r="J66" s="8">
        <v>4</v>
      </c>
      <c r="K66" s="8">
        <v>0</v>
      </c>
      <c r="L66" s="8">
        <v>5</v>
      </c>
      <c r="M66" s="8">
        <v>3</v>
      </c>
      <c r="N66" s="8">
        <v>1</v>
      </c>
      <c r="O66" s="8">
        <v>0</v>
      </c>
      <c r="P66" s="8">
        <v>0</v>
      </c>
      <c r="Q66" s="8">
        <v>0</v>
      </c>
      <c r="R66" s="8">
        <v>0</v>
      </c>
    </row>
    <row r="67" spans="1:18" x14ac:dyDescent="0.25">
      <c r="A67" s="8" t="s">
        <v>312</v>
      </c>
      <c r="B67" s="3" t="s">
        <v>226</v>
      </c>
      <c r="C67" s="8">
        <v>0</v>
      </c>
      <c r="D67" s="8">
        <v>0</v>
      </c>
      <c r="E67" s="8">
        <v>1</v>
      </c>
      <c r="F67" s="8">
        <v>3</v>
      </c>
      <c r="G67" s="8">
        <v>2</v>
      </c>
      <c r="H67" s="8">
        <v>0</v>
      </c>
      <c r="I67" s="8">
        <v>0</v>
      </c>
      <c r="J67" s="8">
        <v>4</v>
      </c>
      <c r="K67" s="8">
        <v>0</v>
      </c>
      <c r="L67" s="8">
        <v>10</v>
      </c>
      <c r="M67" s="8">
        <v>5</v>
      </c>
      <c r="N67" s="8">
        <v>0</v>
      </c>
      <c r="O67" s="8">
        <v>0</v>
      </c>
      <c r="P67" s="8">
        <v>3</v>
      </c>
      <c r="Q67" s="8">
        <v>0</v>
      </c>
      <c r="R67" s="8">
        <v>0</v>
      </c>
    </row>
    <row r="68" spans="1:18" x14ac:dyDescent="0.25">
      <c r="A68" s="8" t="s">
        <v>313</v>
      </c>
      <c r="B68" s="3" t="s">
        <v>87</v>
      </c>
      <c r="C68" s="8">
        <v>1</v>
      </c>
      <c r="D68" s="8">
        <v>0</v>
      </c>
      <c r="E68" s="8">
        <v>2</v>
      </c>
      <c r="F68" s="8">
        <v>2</v>
      </c>
      <c r="G68" s="8">
        <v>0</v>
      </c>
      <c r="H68" s="8">
        <v>0</v>
      </c>
      <c r="I68" s="8">
        <v>0</v>
      </c>
      <c r="J68" s="8">
        <v>6</v>
      </c>
      <c r="K68" s="8">
        <v>0</v>
      </c>
      <c r="L68" s="8">
        <v>3</v>
      </c>
      <c r="M68" s="8">
        <v>7</v>
      </c>
      <c r="N68" s="8">
        <v>4</v>
      </c>
      <c r="O68" s="8">
        <v>0</v>
      </c>
      <c r="P68" s="8">
        <v>1</v>
      </c>
      <c r="Q68" s="8">
        <v>0</v>
      </c>
      <c r="R68" s="8">
        <v>0</v>
      </c>
    </row>
    <row r="69" spans="1:18" x14ac:dyDescent="0.25">
      <c r="A69" s="8" t="s">
        <v>314</v>
      </c>
      <c r="B69" s="3" t="s">
        <v>229</v>
      </c>
      <c r="C69" s="8">
        <v>0</v>
      </c>
      <c r="D69" s="8">
        <v>0</v>
      </c>
      <c r="E69" s="8">
        <v>3</v>
      </c>
      <c r="F69" s="8">
        <v>3</v>
      </c>
      <c r="G69" s="8">
        <v>0</v>
      </c>
      <c r="H69" s="8">
        <v>0</v>
      </c>
      <c r="I69" s="8">
        <v>0</v>
      </c>
      <c r="J69" s="8">
        <v>10</v>
      </c>
      <c r="K69" s="8">
        <v>0</v>
      </c>
      <c r="L69" s="8">
        <v>6</v>
      </c>
      <c r="M69" s="8">
        <v>5</v>
      </c>
      <c r="N69" s="8">
        <v>4</v>
      </c>
      <c r="O69" s="8">
        <v>0</v>
      </c>
      <c r="P69" s="8">
        <v>3</v>
      </c>
      <c r="Q69" s="8">
        <v>0</v>
      </c>
      <c r="R69" s="8">
        <v>0</v>
      </c>
    </row>
    <row r="70" spans="1:18" x14ac:dyDescent="0.25">
      <c r="A70" s="8" t="s">
        <v>315</v>
      </c>
      <c r="B70" s="3" t="s">
        <v>231</v>
      </c>
      <c r="C70" s="8">
        <v>0</v>
      </c>
      <c r="D70" s="8">
        <v>1</v>
      </c>
      <c r="E70" s="8">
        <v>2</v>
      </c>
      <c r="F70" s="8">
        <v>2</v>
      </c>
      <c r="G70" s="8">
        <v>0</v>
      </c>
      <c r="H70" s="8">
        <v>0</v>
      </c>
      <c r="I70" s="8">
        <v>0</v>
      </c>
      <c r="J70" s="8">
        <v>6</v>
      </c>
      <c r="K70" s="8">
        <v>0</v>
      </c>
      <c r="L70" s="8">
        <v>5</v>
      </c>
      <c r="M70" s="8">
        <v>5</v>
      </c>
      <c r="N70" s="8">
        <v>3</v>
      </c>
      <c r="O70" s="8">
        <v>0</v>
      </c>
      <c r="P70" s="8">
        <v>2</v>
      </c>
      <c r="Q70" s="8">
        <v>0</v>
      </c>
      <c r="R70" s="8">
        <v>0</v>
      </c>
    </row>
    <row r="71" spans="1:18" x14ac:dyDescent="0.25">
      <c r="A71" s="8" t="s">
        <v>316</v>
      </c>
      <c r="B71" s="3" t="s">
        <v>317</v>
      </c>
      <c r="C71" s="8">
        <v>1</v>
      </c>
      <c r="D71" s="8">
        <v>0</v>
      </c>
      <c r="E71" s="8">
        <v>1</v>
      </c>
      <c r="F71" s="8">
        <v>0</v>
      </c>
      <c r="G71" s="8">
        <v>0</v>
      </c>
      <c r="H71" s="8">
        <v>0</v>
      </c>
      <c r="I71" s="8">
        <v>0</v>
      </c>
      <c r="J71" s="8">
        <v>5</v>
      </c>
      <c r="K71" s="8">
        <v>0</v>
      </c>
      <c r="L71" s="8">
        <v>5</v>
      </c>
      <c r="M71" s="8">
        <v>6</v>
      </c>
      <c r="N71" s="8">
        <v>1</v>
      </c>
      <c r="O71" s="8">
        <v>0</v>
      </c>
      <c r="P71" s="8">
        <v>0</v>
      </c>
      <c r="Q71" s="8">
        <v>0</v>
      </c>
      <c r="R71" s="8">
        <v>0</v>
      </c>
    </row>
    <row r="72" spans="1:18" x14ac:dyDescent="0.25">
      <c r="A72" s="8" t="s">
        <v>88</v>
      </c>
      <c r="B72" s="3" t="s">
        <v>131</v>
      </c>
      <c r="C72" s="8">
        <v>0</v>
      </c>
      <c r="D72" s="8">
        <v>2</v>
      </c>
      <c r="E72" s="8">
        <v>1</v>
      </c>
      <c r="F72" s="8">
        <v>1</v>
      </c>
      <c r="G72" s="8">
        <v>0</v>
      </c>
      <c r="H72" s="8">
        <v>0</v>
      </c>
      <c r="I72" s="8">
        <v>0</v>
      </c>
      <c r="J72" s="8">
        <v>4</v>
      </c>
      <c r="K72" s="8">
        <v>0</v>
      </c>
      <c r="L72" s="8">
        <v>6</v>
      </c>
      <c r="M72" s="8">
        <v>1</v>
      </c>
      <c r="N72" s="8">
        <v>0</v>
      </c>
      <c r="O72" s="8">
        <v>0</v>
      </c>
      <c r="P72" s="8">
        <v>2</v>
      </c>
      <c r="Q72" s="8">
        <v>0</v>
      </c>
      <c r="R72" s="8">
        <v>0</v>
      </c>
    </row>
    <row r="73" spans="1:18" x14ac:dyDescent="0.25">
      <c r="A73" s="8" t="s">
        <v>89</v>
      </c>
      <c r="B73" s="3" t="s">
        <v>233</v>
      </c>
      <c r="C73" s="8">
        <v>0</v>
      </c>
      <c r="D73" s="8">
        <v>0</v>
      </c>
      <c r="E73" s="8">
        <v>0</v>
      </c>
      <c r="F73" s="8">
        <v>2</v>
      </c>
      <c r="G73" s="8">
        <v>1</v>
      </c>
      <c r="H73" s="8">
        <v>0</v>
      </c>
      <c r="I73" s="8">
        <v>0</v>
      </c>
      <c r="J73" s="8">
        <v>5</v>
      </c>
      <c r="K73" s="8">
        <v>0</v>
      </c>
      <c r="L73" s="8">
        <v>5</v>
      </c>
      <c r="M73" s="8">
        <v>8</v>
      </c>
      <c r="N73" s="8">
        <v>1</v>
      </c>
      <c r="O73" s="8">
        <v>0</v>
      </c>
      <c r="P73" s="8">
        <v>0</v>
      </c>
      <c r="Q73" s="8">
        <v>0</v>
      </c>
      <c r="R73" s="8">
        <v>0</v>
      </c>
    </row>
    <row r="74" spans="1:18" x14ac:dyDescent="0.25">
      <c r="A74" s="8" t="s">
        <v>318</v>
      </c>
      <c r="B74" s="3" t="s">
        <v>235</v>
      </c>
      <c r="C74" s="8">
        <v>0</v>
      </c>
      <c r="D74" s="8">
        <v>0</v>
      </c>
      <c r="E74" s="8">
        <v>2</v>
      </c>
      <c r="F74" s="8">
        <v>1</v>
      </c>
      <c r="G74" s="8">
        <v>0</v>
      </c>
      <c r="H74" s="8">
        <v>0</v>
      </c>
      <c r="I74" s="8">
        <v>0</v>
      </c>
      <c r="J74" s="8">
        <v>3</v>
      </c>
      <c r="K74" s="8">
        <v>0</v>
      </c>
      <c r="L74" s="8">
        <v>7</v>
      </c>
      <c r="M74" s="8">
        <v>6</v>
      </c>
      <c r="N74" s="8">
        <v>2</v>
      </c>
      <c r="O74" s="8">
        <v>0</v>
      </c>
      <c r="P74" s="8">
        <v>2</v>
      </c>
      <c r="Q74" s="8">
        <v>0</v>
      </c>
      <c r="R74" s="8">
        <v>0</v>
      </c>
    </row>
    <row r="75" spans="1:18" x14ac:dyDescent="0.25">
      <c r="A75" s="8" t="s">
        <v>319</v>
      </c>
      <c r="B75" s="3" t="s">
        <v>320</v>
      </c>
      <c r="C75" s="8">
        <v>0</v>
      </c>
      <c r="D75" s="8">
        <v>0</v>
      </c>
      <c r="E75" s="8">
        <v>2</v>
      </c>
      <c r="F75" s="8">
        <v>2</v>
      </c>
      <c r="G75" s="8">
        <v>1</v>
      </c>
      <c r="H75" s="8">
        <v>0</v>
      </c>
      <c r="I75" s="8">
        <v>0</v>
      </c>
      <c r="J75" s="8">
        <v>6</v>
      </c>
      <c r="K75" s="8">
        <v>0</v>
      </c>
      <c r="L75" s="8">
        <v>4</v>
      </c>
      <c r="M75" s="8">
        <v>3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 x14ac:dyDescent="0.25">
      <c r="A76" s="8" t="s">
        <v>90</v>
      </c>
      <c r="B76" s="3" t="s">
        <v>133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2</v>
      </c>
      <c r="M76" s="8">
        <v>6</v>
      </c>
      <c r="N76" s="8">
        <v>4</v>
      </c>
      <c r="O76" s="8">
        <v>0</v>
      </c>
      <c r="P76" s="8">
        <v>0</v>
      </c>
      <c r="Q76" s="8">
        <v>0</v>
      </c>
      <c r="R76" s="8">
        <v>0</v>
      </c>
    </row>
    <row r="77" spans="1:18" x14ac:dyDescent="0.25">
      <c r="A77" s="8" t="s">
        <v>321</v>
      </c>
      <c r="B77" s="3" t="s">
        <v>237</v>
      </c>
      <c r="C77" s="8">
        <v>1</v>
      </c>
      <c r="D77" s="8">
        <v>0</v>
      </c>
      <c r="E77" s="8">
        <v>5</v>
      </c>
      <c r="F77" s="8">
        <v>3</v>
      </c>
      <c r="G77" s="8">
        <v>1</v>
      </c>
      <c r="H77" s="8">
        <v>0</v>
      </c>
      <c r="I77" s="8">
        <v>0</v>
      </c>
      <c r="J77" s="8">
        <v>15</v>
      </c>
      <c r="K77" s="8">
        <v>0</v>
      </c>
      <c r="L77" s="8">
        <v>6</v>
      </c>
      <c r="M77" s="8">
        <v>17</v>
      </c>
      <c r="N77" s="8">
        <v>7</v>
      </c>
      <c r="O77" s="8">
        <v>0</v>
      </c>
      <c r="P77" s="8">
        <v>4</v>
      </c>
      <c r="Q77" s="8">
        <v>0</v>
      </c>
      <c r="R77" s="8">
        <v>0</v>
      </c>
    </row>
    <row r="78" spans="1:18" x14ac:dyDescent="0.25">
      <c r="A78" s="8" t="s">
        <v>322</v>
      </c>
      <c r="B78" s="3" t="s">
        <v>239</v>
      </c>
      <c r="C78" s="8">
        <v>0</v>
      </c>
      <c r="D78" s="8">
        <v>0</v>
      </c>
      <c r="E78" s="8">
        <v>1</v>
      </c>
      <c r="F78" s="8">
        <v>9</v>
      </c>
      <c r="G78" s="8">
        <v>0</v>
      </c>
      <c r="H78" s="8">
        <v>0</v>
      </c>
      <c r="I78" s="8">
        <v>0</v>
      </c>
      <c r="J78" s="8">
        <v>10</v>
      </c>
      <c r="K78" s="8">
        <v>0</v>
      </c>
      <c r="L78" s="8">
        <v>4</v>
      </c>
      <c r="M78" s="8">
        <v>7</v>
      </c>
      <c r="N78" s="8">
        <v>2</v>
      </c>
      <c r="O78" s="8">
        <v>0</v>
      </c>
      <c r="P78" s="8">
        <v>0</v>
      </c>
      <c r="Q78" s="8">
        <v>0</v>
      </c>
      <c r="R78" s="8">
        <v>0</v>
      </c>
    </row>
    <row r="79" spans="1:18" x14ac:dyDescent="0.25">
      <c r="A79" s="8" t="s">
        <v>323</v>
      </c>
      <c r="B79" s="3" t="s">
        <v>135</v>
      </c>
      <c r="C79" s="8">
        <v>0</v>
      </c>
      <c r="D79" s="8">
        <v>0</v>
      </c>
      <c r="E79" s="8">
        <v>0</v>
      </c>
      <c r="F79" s="8">
        <v>2</v>
      </c>
      <c r="G79" s="8">
        <v>1</v>
      </c>
      <c r="H79" s="8">
        <v>0</v>
      </c>
      <c r="I79" s="8">
        <v>0</v>
      </c>
      <c r="J79" s="8">
        <v>2</v>
      </c>
      <c r="K79" s="8">
        <v>0</v>
      </c>
      <c r="L79" s="8">
        <v>1</v>
      </c>
      <c r="M79" s="8">
        <v>7</v>
      </c>
      <c r="N79" s="8">
        <v>2</v>
      </c>
      <c r="O79" s="8">
        <v>0</v>
      </c>
      <c r="P79" s="8">
        <v>1</v>
      </c>
      <c r="Q79" s="8">
        <v>0</v>
      </c>
      <c r="R79" s="8">
        <v>0</v>
      </c>
    </row>
    <row r="80" spans="1:18" x14ac:dyDescent="0.25">
      <c r="A80" s="8" t="s">
        <v>324</v>
      </c>
      <c r="B80" s="3" t="s">
        <v>137</v>
      </c>
      <c r="C80" s="8">
        <v>0</v>
      </c>
      <c r="D80" s="8">
        <v>0</v>
      </c>
      <c r="E80" s="8">
        <v>0</v>
      </c>
      <c r="F80" s="8">
        <v>1</v>
      </c>
      <c r="G80" s="8">
        <v>0</v>
      </c>
      <c r="H80" s="8">
        <v>0</v>
      </c>
      <c r="I80" s="8">
        <v>0</v>
      </c>
      <c r="J80" s="8">
        <v>6</v>
      </c>
      <c r="K80" s="8">
        <v>0</v>
      </c>
      <c r="L80" s="8">
        <v>4</v>
      </c>
      <c r="M80" s="8">
        <v>3</v>
      </c>
      <c r="N80" s="8">
        <v>3</v>
      </c>
      <c r="O80" s="8">
        <v>0</v>
      </c>
      <c r="P80" s="8">
        <v>1</v>
      </c>
      <c r="Q80" s="8">
        <v>0</v>
      </c>
      <c r="R80" s="8">
        <v>0</v>
      </c>
    </row>
    <row r="81" spans="1:18" x14ac:dyDescent="0.25">
      <c r="A81" s="8" t="s">
        <v>325</v>
      </c>
      <c r="B81" s="3" t="s">
        <v>241</v>
      </c>
      <c r="C81" s="8">
        <v>0</v>
      </c>
      <c r="D81" s="8">
        <v>0</v>
      </c>
      <c r="E81" s="8">
        <v>0</v>
      </c>
      <c r="F81" s="8">
        <v>7</v>
      </c>
      <c r="G81" s="8">
        <v>0</v>
      </c>
      <c r="H81" s="8">
        <v>0</v>
      </c>
      <c r="I81" s="8">
        <v>0</v>
      </c>
      <c r="J81" s="8">
        <v>7</v>
      </c>
      <c r="K81" s="8">
        <v>0</v>
      </c>
      <c r="L81" s="8">
        <v>3</v>
      </c>
      <c r="M81" s="8">
        <v>5</v>
      </c>
      <c r="N81" s="8">
        <v>2</v>
      </c>
      <c r="O81" s="8">
        <v>0</v>
      </c>
      <c r="P81" s="8">
        <v>0</v>
      </c>
      <c r="Q81" s="8">
        <v>0</v>
      </c>
      <c r="R81" s="8">
        <v>0</v>
      </c>
    </row>
    <row r="82" spans="1:18" x14ac:dyDescent="0.25">
      <c r="A82" s="8" t="s">
        <v>326</v>
      </c>
      <c r="B82" s="3" t="s">
        <v>243</v>
      </c>
      <c r="C82" s="8">
        <v>0</v>
      </c>
      <c r="D82" s="8">
        <v>1</v>
      </c>
      <c r="E82" s="8">
        <v>2</v>
      </c>
      <c r="F82" s="8">
        <v>2</v>
      </c>
      <c r="G82" s="8">
        <v>0</v>
      </c>
      <c r="H82" s="8">
        <v>0</v>
      </c>
      <c r="I82" s="8">
        <v>0</v>
      </c>
      <c r="J82" s="8">
        <v>5</v>
      </c>
      <c r="K82" s="8">
        <v>0</v>
      </c>
      <c r="L82" s="8">
        <v>2</v>
      </c>
      <c r="M82" s="8">
        <v>4</v>
      </c>
      <c r="N82" s="8">
        <v>2</v>
      </c>
      <c r="O82" s="8">
        <v>0</v>
      </c>
      <c r="P82" s="8">
        <v>3</v>
      </c>
      <c r="Q82" s="8">
        <v>0</v>
      </c>
      <c r="R82" s="8">
        <v>0</v>
      </c>
    </row>
    <row r="83" spans="1:18" x14ac:dyDescent="0.25">
      <c r="A83" s="8" t="s">
        <v>327</v>
      </c>
      <c r="B83" s="3" t="s">
        <v>245</v>
      </c>
      <c r="C83" s="8">
        <v>0</v>
      </c>
      <c r="D83" s="8">
        <v>0</v>
      </c>
      <c r="E83" s="8">
        <v>1</v>
      </c>
      <c r="F83" s="8">
        <v>2</v>
      </c>
      <c r="G83" s="8">
        <v>0</v>
      </c>
      <c r="H83" s="8">
        <v>0</v>
      </c>
      <c r="I83" s="8">
        <v>0</v>
      </c>
      <c r="J83" s="8">
        <v>4</v>
      </c>
      <c r="K83" s="8">
        <v>0</v>
      </c>
      <c r="L83" s="8">
        <v>4</v>
      </c>
      <c r="M83" s="8">
        <v>2</v>
      </c>
      <c r="N83" s="8">
        <v>2</v>
      </c>
      <c r="O83" s="8">
        <v>0</v>
      </c>
      <c r="P83" s="8">
        <v>1</v>
      </c>
      <c r="Q83" s="8">
        <v>0</v>
      </c>
      <c r="R83" s="8">
        <v>0</v>
      </c>
    </row>
    <row r="84" spans="1:18" x14ac:dyDescent="0.25">
      <c r="A84" s="8" t="s">
        <v>328</v>
      </c>
      <c r="B84" s="3" t="s">
        <v>139</v>
      </c>
      <c r="C84" s="8">
        <v>0</v>
      </c>
      <c r="D84" s="8">
        <v>0</v>
      </c>
      <c r="E84" s="8">
        <v>0</v>
      </c>
      <c r="F84" s="8">
        <v>4</v>
      </c>
      <c r="G84" s="8">
        <v>0</v>
      </c>
      <c r="H84" s="8">
        <v>0</v>
      </c>
      <c r="I84" s="8">
        <v>0</v>
      </c>
      <c r="J84" s="8">
        <v>6</v>
      </c>
      <c r="K84" s="8">
        <v>0</v>
      </c>
      <c r="L84" s="8">
        <v>5</v>
      </c>
      <c r="M84" s="8">
        <v>7</v>
      </c>
      <c r="N84" s="8">
        <v>2</v>
      </c>
      <c r="O84" s="8">
        <v>0</v>
      </c>
      <c r="P84" s="8">
        <v>2</v>
      </c>
      <c r="Q84" s="8">
        <v>0</v>
      </c>
      <c r="R84" s="8">
        <v>0</v>
      </c>
    </row>
    <row r="85" spans="1:18" x14ac:dyDescent="0.25">
      <c r="A85" s="8" t="s">
        <v>329</v>
      </c>
      <c r="B85" s="3" t="s">
        <v>246</v>
      </c>
      <c r="C85" s="8">
        <v>0</v>
      </c>
      <c r="D85" s="8">
        <v>0</v>
      </c>
      <c r="E85" s="8">
        <v>0</v>
      </c>
      <c r="F85" s="8">
        <v>3</v>
      </c>
      <c r="G85" s="8">
        <v>0</v>
      </c>
      <c r="H85" s="8">
        <v>0</v>
      </c>
      <c r="I85" s="8">
        <v>0</v>
      </c>
      <c r="J85" s="8">
        <v>7</v>
      </c>
      <c r="K85" s="8">
        <v>0</v>
      </c>
      <c r="L85" s="8">
        <v>4</v>
      </c>
      <c r="M85" s="8">
        <v>5</v>
      </c>
      <c r="N85" s="8">
        <v>2</v>
      </c>
      <c r="O85" s="8">
        <v>0</v>
      </c>
      <c r="P85" s="8">
        <v>6</v>
      </c>
      <c r="Q85" s="8">
        <v>0</v>
      </c>
      <c r="R85" s="8">
        <v>0</v>
      </c>
    </row>
    <row r="86" spans="1:18" x14ac:dyDescent="0.25">
      <c r="A86" s="8" t="s">
        <v>330</v>
      </c>
      <c r="B86" s="3" t="s">
        <v>249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</row>
    <row r="87" spans="1:18" x14ac:dyDescent="0.25">
      <c r="A87" s="8" t="s">
        <v>331</v>
      </c>
      <c r="B87" s="3" t="s">
        <v>141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</row>
    <row r="88" spans="1:18" x14ac:dyDescent="0.25">
      <c r="A88" s="8" t="s">
        <v>332</v>
      </c>
      <c r="B88" s="3" t="s">
        <v>143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</row>
    <row r="89" spans="1:18" x14ac:dyDescent="0.25">
      <c r="A89" s="8" t="s">
        <v>605</v>
      </c>
      <c r="B89" s="3" t="s">
        <v>247</v>
      </c>
      <c r="C89" s="8">
        <v>1</v>
      </c>
      <c r="D89" s="8">
        <v>0</v>
      </c>
      <c r="E89" s="8">
        <v>2</v>
      </c>
      <c r="F89" s="8">
        <v>5</v>
      </c>
      <c r="G89" s="8">
        <v>0</v>
      </c>
      <c r="H89" s="8">
        <v>0</v>
      </c>
      <c r="I89" s="8">
        <v>0</v>
      </c>
      <c r="J89" s="8">
        <v>8</v>
      </c>
      <c r="K89" s="8">
        <v>0</v>
      </c>
      <c r="L89" s="8">
        <v>5</v>
      </c>
      <c r="M89" s="8">
        <v>6</v>
      </c>
      <c r="N89" s="8">
        <v>3</v>
      </c>
      <c r="O89" s="8">
        <v>0</v>
      </c>
      <c r="P89" s="8">
        <v>2</v>
      </c>
      <c r="Q89" s="8">
        <v>0</v>
      </c>
      <c r="R89" s="8">
        <v>0</v>
      </c>
    </row>
    <row r="90" spans="1:18" x14ac:dyDescent="0.25">
      <c r="A90" s="8" t="s">
        <v>333</v>
      </c>
      <c r="B90" s="3" t="s">
        <v>251</v>
      </c>
      <c r="C90" s="8">
        <v>0</v>
      </c>
      <c r="D90" s="8">
        <v>0</v>
      </c>
      <c r="E90" s="8">
        <v>0</v>
      </c>
      <c r="F90" s="8">
        <v>2</v>
      </c>
      <c r="G90" s="8">
        <v>1</v>
      </c>
      <c r="H90" s="8">
        <v>0</v>
      </c>
      <c r="I90" s="8">
        <v>0</v>
      </c>
      <c r="J90" s="8">
        <v>2</v>
      </c>
      <c r="K90" s="8">
        <v>0</v>
      </c>
      <c r="L90" s="8">
        <v>0</v>
      </c>
      <c r="M90" s="8">
        <v>3</v>
      </c>
      <c r="N90" s="8">
        <v>2</v>
      </c>
      <c r="O90" s="8">
        <v>0</v>
      </c>
      <c r="P90" s="8">
        <v>5</v>
      </c>
      <c r="Q90" s="8">
        <v>0</v>
      </c>
      <c r="R90" s="8">
        <v>0</v>
      </c>
    </row>
    <row r="91" spans="1:18" x14ac:dyDescent="0.25">
      <c r="A91" s="8" t="s">
        <v>334</v>
      </c>
      <c r="B91" s="3" t="s">
        <v>253</v>
      </c>
      <c r="C91" s="8">
        <v>2</v>
      </c>
      <c r="D91" s="8">
        <v>0</v>
      </c>
      <c r="E91" s="8">
        <v>2</v>
      </c>
      <c r="F91" s="8">
        <v>2</v>
      </c>
      <c r="G91" s="8">
        <v>0</v>
      </c>
      <c r="H91" s="8">
        <v>0</v>
      </c>
      <c r="I91" s="8">
        <v>0</v>
      </c>
      <c r="J91" s="8">
        <v>6</v>
      </c>
      <c r="K91" s="8">
        <v>0</v>
      </c>
      <c r="L91" s="8">
        <v>6</v>
      </c>
      <c r="M91" s="8">
        <v>4</v>
      </c>
      <c r="N91" s="8">
        <v>0</v>
      </c>
      <c r="O91" s="8">
        <v>0</v>
      </c>
      <c r="P91" s="8">
        <v>1</v>
      </c>
      <c r="Q91" s="8">
        <v>0</v>
      </c>
      <c r="R91" s="8">
        <v>0</v>
      </c>
    </row>
    <row r="92" spans="1:18" x14ac:dyDescent="0.25">
      <c r="A92" s="8" t="s">
        <v>335</v>
      </c>
      <c r="B92" s="3" t="s">
        <v>336</v>
      </c>
      <c r="C92" s="8">
        <v>1</v>
      </c>
      <c r="D92" s="8">
        <v>0</v>
      </c>
      <c r="E92" s="8">
        <v>0</v>
      </c>
      <c r="F92" s="8">
        <v>1</v>
      </c>
      <c r="G92" s="8">
        <v>0</v>
      </c>
      <c r="H92" s="8">
        <v>0</v>
      </c>
      <c r="I92" s="8">
        <v>0</v>
      </c>
      <c r="J92" s="8">
        <v>4</v>
      </c>
      <c r="K92" s="8">
        <v>0</v>
      </c>
      <c r="L92" s="8">
        <v>3</v>
      </c>
      <c r="M92" s="8">
        <v>12</v>
      </c>
      <c r="N92" s="8">
        <v>2</v>
      </c>
      <c r="O92" s="8">
        <v>0</v>
      </c>
      <c r="P92" s="8">
        <v>1</v>
      </c>
      <c r="Q92" s="8">
        <v>0</v>
      </c>
      <c r="R92" s="8">
        <v>0</v>
      </c>
    </row>
    <row r="93" spans="1:18" x14ac:dyDescent="0.25">
      <c r="A93" s="8" t="s">
        <v>337</v>
      </c>
      <c r="B93" s="3" t="s">
        <v>255</v>
      </c>
      <c r="C93" s="8">
        <v>0</v>
      </c>
      <c r="D93" s="8">
        <v>1</v>
      </c>
      <c r="E93" s="8">
        <v>1</v>
      </c>
      <c r="F93" s="8">
        <v>4</v>
      </c>
      <c r="G93" s="8">
        <v>0</v>
      </c>
      <c r="H93" s="8">
        <v>0</v>
      </c>
      <c r="I93" s="8">
        <v>0</v>
      </c>
      <c r="J93" s="8">
        <v>7</v>
      </c>
      <c r="K93" s="8">
        <v>0</v>
      </c>
      <c r="L93" s="8">
        <v>5</v>
      </c>
      <c r="M93" s="8">
        <v>5</v>
      </c>
      <c r="N93" s="8">
        <v>6</v>
      </c>
      <c r="O93" s="8">
        <v>0</v>
      </c>
      <c r="P93" s="8">
        <v>3</v>
      </c>
      <c r="Q93" s="8">
        <v>0</v>
      </c>
      <c r="R93" s="8">
        <v>0</v>
      </c>
    </row>
    <row r="94" spans="1:18" x14ac:dyDescent="0.25">
      <c r="A94" s="8" t="s">
        <v>338</v>
      </c>
      <c r="B94" s="3" t="s">
        <v>62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</row>
    <row r="95" spans="1:18" x14ac:dyDescent="0.25">
      <c r="A95" s="8" t="s">
        <v>339</v>
      </c>
      <c r="B95" s="3" t="s">
        <v>93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</row>
    <row r="96" spans="1:18" x14ac:dyDescent="0.25">
      <c r="A96" s="8" t="s">
        <v>340</v>
      </c>
      <c r="B96" s="3" t="s">
        <v>63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</row>
    <row r="97" spans="1:18" x14ac:dyDescent="0.25">
      <c r="A97" s="8" t="s">
        <v>341</v>
      </c>
      <c r="B97" s="3" t="s">
        <v>148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</row>
    <row r="98" spans="1:18" x14ac:dyDescent="0.25">
      <c r="A98" s="8" t="s">
        <v>342</v>
      </c>
      <c r="B98" s="3" t="s">
        <v>150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</row>
    <row r="99" spans="1:18" x14ac:dyDescent="0.25">
      <c r="A99" s="8" t="s">
        <v>343</v>
      </c>
      <c r="B99" s="3" t="s">
        <v>64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</row>
    <row r="100" spans="1:18" x14ac:dyDescent="0.25">
      <c r="A100" s="8" t="s">
        <v>344</v>
      </c>
      <c r="B100" s="3" t="s">
        <v>66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</row>
    <row r="101" spans="1:18" x14ac:dyDescent="0.25">
      <c r="A101" s="8" t="s">
        <v>345</v>
      </c>
      <c r="B101" s="3" t="s">
        <v>99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</row>
    <row r="102" spans="1:18" x14ac:dyDescent="0.25">
      <c r="A102" s="8" t="s">
        <v>346</v>
      </c>
      <c r="B102" s="3" t="s">
        <v>153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</row>
    <row r="103" spans="1:18" x14ac:dyDescent="0.25">
      <c r="A103" s="8" t="s">
        <v>606</v>
      </c>
      <c r="B103" s="3" t="s">
        <v>256</v>
      </c>
      <c r="C103" s="8">
        <v>1</v>
      </c>
      <c r="D103" s="8">
        <v>0</v>
      </c>
      <c r="E103" s="8">
        <v>1</v>
      </c>
      <c r="F103" s="8">
        <v>2</v>
      </c>
      <c r="G103" s="8">
        <v>1</v>
      </c>
      <c r="H103" s="8">
        <v>0</v>
      </c>
      <c r="I103" s="8">
        <v>0</v>
      </c>
      <c r="J103" s="8">
        <v>4</v>
      </c>
      <c r="K103" s="8">
        <v>1</v>
      </c>
      <c r="L103" s="8">
        <v>0</v>
      </c>
      <c r="M103" s="8">
        <v>12</v>
      </c>
      <c r="N103" s="8">
        <v>4</v>
      </c>
      <c r="O103" s="8">
        <v>0</v>
      </c>
      <c r="P103" s="8">
        <v>3</v>
      </c>
      <c r="Q103" s="8">
        <v>1</v>
      </c>
      <c r="R103" s="8">
        <v>0</v>
      </c>
    </row>
    <row r="104" spans="1:18" x14ac:dyDescent="0.25">
      <c r="A104" s="8" t="s">
        <v>607</v>
      </c>
      <c r="B104" s="3" t="s">
        <v>154</v>
      </c>
      <c r="C104" s="8">
        <v>1</v>
      </c>
      <c r="D104" s="8">
        <v>1</v>
      </c>
      <c r="E104" s="8">
        <v>1</v>
      </c>
      <c r="F104" s="8">
        <v>3</v>
      </c>
      <c r="G104" s="8">
        <v>1</v>
      </c>
      <c r="H104" s="8">
        <v>0</v>
      </c>
      <c r="I104" s="8">
        <v>0</v>
      </c>
      <c r="J104" s="8">
        <v>6</v>
      </c>
      <c r="K104" s="8">
        <v>1</v>
      </c>
      <c r="L104" s="8">
        <v>9</v>
      </c>
      <c r="M104" s="8">
        <v>8</v>
      </c>
      <c r="N104" s="8">
        <v>3</v>
      </c>
      <c r="O104" s="8">
        <v>0</v>
      </c>
      <c r="P104" s="8">
        <v>2</v>
      </c>
      <c r="Q104" s="8">
        <v>2</v>
      </c>
      <c r="R104" s="8">
        <v>0</v>
      </c>
    </row>
    <row r="105" spans="1:18" x14ac:dyDescent="0.25">
      <c r="A105" s="8" t="s">
        <v>347</v>
      </c>
      <c r="B105" s="3" t="s">
        <v>156</v>
      </c>
      <c r="C105" s="8">
        <v>0</v>
      </c>
      <c r="D105" s="8">
        <v>0</v>
      </c>
      <c r="E105" s="8">
        <v>4</v>
      </c>
      <c r="F105" s="8">
        <v>2</v>
      </c>
      <c r="G105" s="8">
        <v>0</v>
      </c>
      <c r="H105" s="8">
        <v>1</v>
      </c>
      <c r="I105" s="8">
        <v>1</v>
      </c>
      <c r="J105" s="8">
        <v>12</v>
      </c>
      <c r="K105" s="8">
        <v>1</v>
      </c>
      <c r="L105" s="8">
        <v>8</v>
      </c>
      <c r="M105" s="8">
        <v>9</v>
      </c>
      <c r="N105" s="8">
        <v>4</v>
      </c>
      <c r="O105" s="8">
        <v>0</v>
      </c>
      <c r="P105" s="8">
        <v>2</v>
      </c>
      <c r="Q105" s="8">
        <v>0</v>
      </c>
      <c r="R105" s="8">
        <v>0</v>
      </c>
    </row>
    <row r="106" spans="1:18" x14ac:dyDescent="0.25">
      <c r="A106" s="8" t="s">
        <v>348</v>
      </c>
      <c r="B106" s="3" t="s">
        <v>68</v>
      </c>
      <c r="C106" s="8">
        <v>0</v>
      </c>
      <c r="D106" s="8">
        <v>0</v>
      </c>
      <c r="E106" s="8">
        <v>2</v>
      </c>
      <c r="F106" s="8">
        <v>3</v>
      </c>
      <c r="G106" s="8">
        <v>1</v>
      </c>
      <c r="H106" s="8">
        <v>0</v>
      </c>
      <c r="I106" s="8">
        <v>0</v>
      </c>
      <c r="J106" s="8">
        <v>6</v>
      </c>
      <c r="K106" s="8">
        <v>0</v>
      </c>
      <c r="L106" s="8">
        <v>9</v>
      </c>
      <c r="M106" s="8">
        <v>16</v>
      </c>
      <c r="N106" s="8">
        <v>6</v>
      </c>
      <c r="O106" s="8">
        <v>0</v>
      </c>
      <c r="P106" s="8">
        <v>5</v>
      </c>
      <c r="Q106" s="8">
        <v>0</v>
      </c>
      <c r="R106" s="8">
        <v>0</v>
      </c>
    </row>
    <row r="107" spans="1:18" x14ac:dyDescent="0.25">
      <c r="A107" s="8" t="s">
        <v>349</v>
      </c>
      <c r="B107" s="3" t="s">
        <v>159</v>
      </c>
      <c r="C107" s="8">
        <v>0</v>
      </c>
      <c r="D107" s="8">
        <v>0</v>
      </c>
      <c r="E107" s="8">
        <v>0</v>
      </c>
      <c r="F107" s="8">
        <v>3</v>
      </c>
      <c r="G107" s="8">
        <v>0</v>
      </c>
      <c r="H107" s="8">
        <v>1</v>
      </c>
      <c r="I107" s="8">
        <v>1</v>
      </c>
      <c r="J107" s="8">
        <v>5</v>
      </c>
      <c r="K107" s="8">
        <v>1</v>
      </c>
      <c r="L107" s="8">
        <v>8</v>
      </c>
      <c r="M107" s="8">
        <v>11</v>
      </c>
      <c r="N107" s="8">
        <v>7</v>
      </c>
      <c r="O107" s="8">
        <v>0</v>
      </c>
      <c r="P107" s="8">
        <v>6</v>
      </c>
      <c r="Q107" s="8">
        <v>2</v>
      </c>
      <c r="R107" s="8">
        <v>0</v>
      </c>
    </row>
    <row r="108" spans="1:18" x14ac:dyDescent="0.25">
      <c r="A108" s="8" t="s">
        <v>350</v>
      </c>
      <c r="B108" s="3" t="s">
        <v>161</v>
      </c>
      <c r="C108" s="8">
        <v>0</v>
      </c>
      <c r="D108" s="8">
        <v>0</v>
      </c>
      <c r="E108" s="8">
        <v>3</v>
      </c>
      <c r="F108" s="8">
        <v>0</v>
      </c>
      <c r="G108" s="8">
        <v>1</v>
      </c>
      <c r="H108" s="8">
        <v>0</v>
      </c>
      <c r="I108" s="8">
        <v>0</v>
      </c>
      <c r="J108" s="8">
        <v>4</v>
      </c>
      <c r="K108" s="8">
        <v>1</v>
      </c>
      <c r="L108" s="8">
        <v>4</v>
      </c>
      <c r="M108" s="8">
        <v>6</v>
      </c>
      <c r="N108" s="8">
        <v>5</v>
      </c>
      <c r="O108" s="8">
        <v>0</v>
      </c>
      <c r="P108" s="8">
        <v>2</v>
      </c>
      <c r="Q108" s="8">
        <v>1</v>
      </c>
      <c r="R108" s="8">
        <v>0</v>
      </c>
    </row>
    <row r="109" spans="1:18" x14ac:dyDescent="0.25">
      <c r="A109" s="8" t="s">
        <v>351</v>
      </c>
      <c r="B109" s="3" t="s">
        <v>101</v>
      </c>
      <c r="C109" s="8">
        <v>0</v>
      </c>
      <c r="D109" s="8">
        <v>0</v>
      </c>
      <c r="E109" s="8">
        <v>3</v>
      </c>
      <c r="F109" s="8">
        <v>6</v>
      </c>
      <c r="G109" s="8">
        <v>0</v>
      </c>
      <c r="H109" s="8">
        <v>0</v>
      </c>
      <c r="I109" s="8">
        <v>0</v>
      </c>
      <c r="J109" s="8">
        <v>9</v>
      </c>
      <c r="K109" s="8">
        <v>1</v>
      </c>
      <c r="L109" s="8">
        <v>9</v>
      </c>
      <c r="M109" s="8">
        <v>3</v>
      </c>
      <c r="N109" s="8">
        <v>3</v>
      </c>
      <c r="O109" s="8">
        <v>0</v>
      </c>
      <c r="P109" s="8">
        <v>5</v>
      </c>
      <c r="Q109" s="8">
        <v>1</v>
      </c>
      <c r="R109" s="8">
        <v>0</v>
      </c>
    </row>
    <row r="110" spans="1:18" x14ac:dyDescent="0.25">
      <c r="A110" s="8" t="s">
        <v>352</v>
      </c>
      <c r="B110" s="3" t="s">
        <v>163</v>
      </c>
      <c r="C110" s="8">
        <v>0</v>
      </c>
      <c r="D110" s="8">
        <v>0</v>
      </c>
      <c r="E110" s="8">
        <v>3</v>
      </c>
      <c r="F110" s="8">
        <v>0</v>
      </c>
      <c r="G110" s="8">
        <v>0</v>
      </c>
      <c r="H110" s="8">
        <v>0</v>
      </c>
      <c r="I110" s="8">
        <v>0</v>
      </c>
      <c r="J110" s="8">
        <v>5</v>
      </c>
      <c r="K110" s="8">
        <v>3</v>
      </c>
      <c r="L110" s="8">
        <v>11</v>
      </c>
      <c r="M110" s="8">
        <v>26</v>
      </c>
      <c r="N110" s="8">
        <v>9</v>
      </c>
      <c r="O110" s="8">
        <v>0</v>
      </c>
      <c r="P110" s="8">
        <v>4</v>
      </c>
      <c r="Q110" s="8">
        <v>3</v>
      </c>
      <c r="R110" s="8">
        <v>0</v>
      </c>
    </row>
    <row r="111" spans="1:18" x14ac:dyDescent="0.25">
      <c r="A111" s="8" t="s">
        <v>353</v>
      </c>
      <c r="B111" s="3" t="s">
        <v>165</v>
      </c>
      <c r="C111" s="8">
        <v>0</v>
      </c>
      <c r="D111" s="8">
        <v>1</v>
      </c>
      <c r="E111" s="8">
        <v>1</v>
      </c>
      <c r="F111" s="8">
        <v>2</v>
      </c>
      <c r="G111" s="8">
        <v>1</v>
      </c>
      <c r="H111" s="8">
        <v>0</v>
      </c>
      <c r="I111" s="8">
        <v>0</v>
      </c>
      <c r="J111" s="8">
        <v>7</v>
      </c>
      <c r="K111" s="8">
        <v>1</v>
      </c>
      <c r="L111" s="8">
        <v>7</v>
      </c>
      <c r="M111" s="8">
        <v>8</v>
      </c>
      <c r="N111" s="8">
        <v>6</v>
      </c>
      <c r="O111" s="8">
        <v>0</v>
      </c>
      <c r="P111" s="8">
        <v>8</v>
      </c>
      <c r="Q111" s="8">
        <v>0</v>
      </c>
      <c r="R111" s="8">
        <v>0</v>
      </c>
    </row>
    <row r="112" spans="1:18" x14ac:dyDescent="0.25">
      <c r="A112" s="8" t="s">
        <v>354</v>
      </c>
      <c r="B112" s="3" t="s">
        <v>70</v>
      </c>
      <c r="C112" s="8">
        <v>0</v>
      </c>
      <c r="D112" s="8">
        <v>0</v>
      </c>
      <c r="E112" s="8">
        <v>2</v>
      </c>
      <c r="F112" s="8">
        <v>5</v>
      </c>
      <c r="G112" s="8">
        <v>4</v>
      </c>
      <c r="H112" s="8">
        <v>0</v>
      </c>
      <c r="I112" s="8">
        <v>0</v>
      </c>
      <c r="J112" s="8">
        <v>7</v>
      </c>
      <c r="K112" s="8">
        <v>3</v>
      </c>
      <c r="L112" s="8">
        <v>9</v>
      </c>
      <c r="M112" s="8">
        <v>5</v>
      </c>
      <c r="N112" s="8">
        <v>4</v>
      </c>
      <c r="O112" s="8">
        <v>0</v>
      </c>
      <c r="P112" s="8">
        <v>8</v>
      </c>
      <c r="Q112" s="8">
        <v>0</v>
      </c>
      <c r="R112" s="8">
        <v>0</v>
      </c>
    </row>
    <row r="113" spans="1:18" x14ac:dyDescent="0.25">
      <c r="A113" s="8" t="s">
        <v>355</v>
      </c>
      <c r="B113" s="3" t="s">
        <v>167</v>
      </c>
      <c r="C113" s="8">
        <v>0</v>
      </c>
      <c r="D113" s="8">
        <v>0</v>
      </c>
      <c r="E113" s="8">
        <v>0</v>
      </c>
      <c r="F113" s="8">
        <v>3</v>
      </c>
      <c r="G113" s="8">
        <v>0</v>
      </c>
      <c r="H113" s="8">
        <v>0</v>
      </c>
      <c r="I113" s="8">
        <v>0</v>
      </c>
      <c r="J113" s="8">
        <v>3</v>
      </c>
      <c r="K113" s="8">
        <v>5</v>
      </c>
      <c r="L113" s="8">
        <v>5</v>
      </c>
      <c r="M113" s="8">
        <v>3</v>
      </c>
      <c r="N113" s="8">
        <v>3</v>
      </c>
      <c r="O113" s="8">
        <v>0</v>
      </c>
      <c r="P113" s="8">
        <v>16</v>
      </c>
      <c r="Q113" s="8">
        <v>5</v>
      </c>
      <c r="R113" s="8">
        <v>0</v>
      </c>
    </row>
    <row r="114" spans="1:18" x14ac:dyDescent="0.25">
      <c r="A114" s="8" t="s">
        <v>356</v>
      </c>
      <c r="B114" s="3" t="s">
        <v>169</v>
      </c>
      <c r="C114" s="8">
        <v>0</v>
      </c>
      <c r="D114" s="8">
        <v>0</v>
      </c>
      <c r="E114" s="8">
        <v>2</v>
      </c>
      <c r="F114" s="8">
        <v>6</v>
      </c>
      <c r="G114" s="8">
        <v>10</v>
      </c>
      <c r="H114" s="8">
        <v>0</v>
      </c>
      <c r="I114" s="8">
        <v>0</v>
      </c>
      <c r="J114" s="8">
        <v>13</v>
      </c>
      <c r="K114" s="8">
        <v>3</v>
      </c>
      <c r="L114" s="8">
        <v>10</v>
      </c>
      <c r="M114" s="8">
        <v>19</v>
      </c>
      <c r="N114" s="8">
        <v>14</v>
      </c>
      <c r="O114" s="8">
        <v>0</v>
      </c>
      <c r="P114" s="8">
        <v>4</v>
      </c>
      <c r="Q114" s="8">
        <v>0</v>
      </c>
      <c r="R114" s="8">
        <v>0</v>
      </c>
    </row>
    <row r="115" spans="1:18" x14ac:dyDescent="0.25">
      <c r="A115" s="8" t="s">
        <v>357</v>
      </c>
      <c r="B115" s="3" t="s">
        <v>171</v>
      </c>
      <c r="C115" s="8">
        <v>0</v>
      </c>
      <c r="D115" s="8">
        <v>0</v>
      </c>
      <c r="E115" s="8">
        <v>0</v>
      </c>
      <c r="F115" s="8">
        <v>1</v>
      </c>
      <c r="G115" s="8">
        <v>0</v>
      </c>
      <c r="H115" s="8">
        <v>0</v>
      </c>
      <c r="I115" s="8">
        <v>0</v>
      </c>
      <c r="J115" s="8">
        <v>1</v>
      </c>
      <c r="K115" s="8">
        <v>0</v>
      </c>
      <c r="L115" s="8">
        <v>3</v>
      </c>
      <c r="M115" s="8">
        <v>9</v>
      </c>
      <c r="N115" s="8">
        <v>2</v>
      </c>
      <c r="O115" s="8">
        <v>0</v>
      </c>
      <c r="P115" s="8">
        <v>2</v>
      </c>
      <c r="Q115" s="8">
        <v>0</v>
      </c>
      <c r="R115" s="8">
        <v>0</v>
      </c>
    </row>
    <row r="116" spans="1:18" x14ac:dyDescent="0.25">
      <c r="A116" s="8" t="s">
        <v>358</v>
      </c>
      <c r="B116" s="3" t="s">
        <v>173</v>
      </c>
      <c r="C116" s="8">
        <v>0</v>
      </c>
      <c r="D116" s="8">
        <v>0</v>
      </c>
      <c r="E116" s="8">
        <v>1</v>
      </c>
      <c r="F116" s="8">
        <v>1</v>
      </c>
      <c r="G116" s="8">
        <v>0</v>
      </c>
      <c r="H116" s="8">
        <v>0</v>
      </c>
      <c r="I116" s="8">
        <v>0</v>
      </c>
      <c r="J116" s="8">
        <v>4</v>
      </c>
      <c r="K116" s="8">
        <v>2</v>
      </c>
      <c r="L116" s="8">
        <v>5</v>
      </c>
      <c r="M116" s="8">
        <v>7</v>
      </c>
      <c r="N116" s="8">
        <v>1</v>
      </c>
      <c r="O116" s="8">
        <v>0</v>
      </c>
      <c r="P116" s="8">
        <v>3</v>
      </c>
      <c r="Q116" s="8">
        <v>2</v>
      </c>
      <c r="R116" s="8">
        <v>0</v>
      </c>
    </row>
    <row r="117" spans="1:18" x14ac:dyDescent="0.25">
      <c r="A117" s="8" t="s">
        <v>359</v>
      </c>
      <c r="B117" s="3" t="s">
        <v>175</v>
      </c>
      <c r="C117" s="8">
        <v>0</v>
      </c>
      <c r="D117" s="8">
        <v>0</v>
      </c>
      <c r="E117" s="8">
        <v>0</v>
      </c>
      <c r="F117" s="8">
        <v>1</v>
      </c>
      <c r="G117" s="8">
        <v>3</v>
      </c>
      <c r="H117" s="8">
        <v>0</v>
      </c>
      <c r="I117" s="8">
        <v>0</v>
      </c>
      <c r="J117" s="8">
        <v>7</v>
      </c>
      <c r="K117" s="8">
        <v>2</v>
      </c>
      <c r="L117" s="8">
        <v>8</v>
      </c>
      <c r="M117" s="8">
        <v>9</v>
      </c>
      <c r="N117" s="8">
        <v>5</v>
      </c>
      <c r="O117" s="8">
        <v>0</v>
      </c>
      <c r="P117" s="8">
        <v>3</v>
      </c>
      <c r="Q117" s="8">
        <v>0</v>
      </c>
      <c r="R117" s="8">
        <v>0</v>
      </c>
    </row>
    <row r="118" spans="1:18" x14ac:dyDescent="0.25">
      <c r="A118" s="8" t="s">
        <v>360</v>
      </c>
      <c r="B118" s="3" t="s">
        <v>177</v>
      </c>
      <c r="C118" s="8">
        <v>0</v>
      </c>
      <c r="D118" s="8">
        <v>0</v>
      </c>
      <c r="E118" s="8">
        <v>1</v>
      </c>
      <c r="F118" s="8">
        <v>6</v>
      </c>
      <c r="G118" s="8">
        <v>3</v>
      </c>
      <c r="H118" s="8">
        <v>0</v>
      </c>
      <c r="I118" s="8">
        <v>0</v>
      </c>
      <c r="J118" s="8">
        <v>10</v>
      </c>
      <c r="K118" s="8">
        <v>3</v>
      </c>
      <c r="L118" s="8">
        <v>7</v>
      </c>
      <c r="M118" s="8">
        <v>15</v>
      </c>
      <c r="N118" s="8">
        <v>4</v>
      </c>
      <c r="O118" s="8">
        <v>0</v>
      </c>
      <c r="P118" s="8">
        <v>4</v>
      </c>
      <c r="Q118" s="8">
        <v>0</v>
      </c>
      <c r="R118" s="8">
        <v>0</v>
      </c>
    </row>
    <row r="119" spans="1:18" x14ac:dyDescent="0.25">
      <c r="A119" s="8" t="s">
        <v>361</v>
      </c>
      <c r="B119" s="3" t="s">
        <v>74</v>
      </c>
      <c r="C119" s="8">
        <v>1</v>
      </c>
      <c r="D119" s="8">
        <v>0</v>
      </c>
      <c r="E119" s="8">
        <v>3</v>
      </c>
      <c r="F119" s="8">
        <v>1</v>
      </c>
      <c r="G119" s="8">
        <v>0</v>
      </c>
      <c r="H119" s="8">
        <v>0</v>
      </c>
      <c r="I119" s="8">
        <v>0</v>
      </c>
      <c r="J119" s="8">
        <v>5</v>
      </c>
      <c r="K119" s="8">
        <v>1</v>
      </c>
      <c r="L119" s="8">
        <v>6</v>
      </c>
      <c r="M119" s="8">
        <v>7</v>
      </c>
      <c r="N119" s="8">
        <v>4</v>
      </c>
      <c r="O119" s="8">
        <v>0</v>
      </c>
      <c r="P119" s="8">
        <v>5</v>
      </c>
      <c r="Q119" s="8">
        <v>1</v>
      </c>
      <c r="R119" s="8">
        <v>1</v>
      </c>
    </row>
    <row r="120" spans="1:18" x14ac:dyDescent="0.25">
      <c r="A120" s="8" t="s">
        <v>362</v>
      </c>
      <c r="B120" s="3" t="s">
        <v>75</v>
      </c>
      <c r="C120" s="8">
        <v>0</v>
      </c>
      <c r="D120" s="8">
        <v>0</v>
      </c>
      <c r="E120" s="8">
        <v>1</v>
      </c>
      <c r="F120" s="8">
        <v>2</v>
      </c>
      <c r="G120" s="8">
        <v>1</v>
      </c>
      <c r="H120" s="8">
        <v>0</v>
      </c>
      <c r="I120" s="8">
        <v>0</v>
      </c>
      <c r="J120" s="8">
        <v>3</v>
      </c>
      <c r="K120" s="8">
        <v>0</v>
      </c>
      <c r="L120" s="8">
        <v>7</v>
      </c>
      <c r="M120" s="8">
        <v>10</v>
      </c>
      <c r="N120" s="8">
        <v>5</v>
      </c>
      <c r="O120" s="8">
        <v>0</v>
      </c>
      <c r="P120" s="8">
        <v>2</v>
      </c>
      <c r="Q120" s="8">
        <v>1</v>
      </c>
      <c r="R120" s="8">
        <v>0</v>
      </c>
    </row>
    <row r="121" spans="1:18" x14ac:dyDescent="0.25">
      <c r="A121" s="8" t="s">
        <v>363</v>
      </c>
      <c r="B121" s="3" t="s">
        <v>281</v>
      </c>
      <c r="C121" s="8">
        <v>0</v>
      </c>
      <c r="D121" s="8">
        <v>0</v>
      </c>
      <c r="E121" s="8">
        <v>1</v>
      </c>
      <c r="F121" s="8">
        <v>1</v>
      </c>
      <c r="G121" s="8">
        <v>0</v>
      </c>
      <c r="H121" s="8">
        <v>3</v>
      </c>
      <c r="I121" s="8">
        <v>0</v>
      </c>
      <c r="J121" s="8">
        <v>6</v>
      </c>
      <c r="K121" s="8">
        <v>3</v>
      </c>
      <c r="L121" s="8">
        <v>5</v>
      </c>
      <c r="M121" s="8">
        <v>0</v>
      </c>
      <c r="N121" s="8">
        <v>1</v>
      </c>
      <c r="O121" s="8">
        <v>0</v>
      </c>
      <c r="P121" s="8">
        <v>3</v>
      </c>
      <c r="Q121" s="8">
        <v>0</v>
      </c>
      <c r="R121" s="8">
        <v>0</v>
      </c>
    </row>
    <row r="122" spans="1:18" x14ac:dyDescent="0.25">
      <c r="A122" s="8" t="s">
        <v>364</v>
      </c>
      <c r="B122" s="3" t="s">
        <v>180</v>
      </c>
      <c r="C122" s="8">
        <v>0</v>
      </c>
      <c r="D122" s="8">
        <v>0</v>
      </c>
      <c r="E122" s="8">
        <v>1</v>
      </c>
      <c r="F122" s="8">
        <v>7</v>
      </c>
      <c r="G122" s="8">
        <v>1</v>
      </c>
      <c r="H122" s="8">
        <v>0</v>
      </c>
      <c r="I122" s="8">
        <v>0</v>
      </c>
      <c r="J122" s="8">
        <v>11</v>
      </c>
      <c r="K122" s="8">
        <v>3</v>
      </c>
      <c r="L122" s="8">
        <v>8</v>
      </c>
      <c r="M122" s="8">
        <v>17</v>
      </c>
      <c r="N122" s="8">
        <v>10</v>
      </c>
      <c r="O122" s="8">
        <v>0</v>
      </c>
      <c r="P122" s="8">
        <v>2</v>
      </c>
      <c r="Q122" s="8">
        <v>0</v>
      </c>
      <c r="R122" s="8">
        <v>0</v>
      </c>
    </row>
    <row r="123" spans="1:18" x14ac:dyDescent="0.25">
      <c r="A123" s="8" t="s">
        <v>365</v>
      </c>
      <c r="B123" s="3" t="s">
        <v>105</v>
      </c>
      <c r="C123" s="8">
        <v>0</v>
      </c>
      <c r="D123" s="8">
        <v>0</v>
      </c>
      <c r="E123" s="8">
        <v>2</v>
      </c>
      <c r="F123" s="8">
        <v>5</v>
      </c>
      <c r="G123" s="8">
        <v>0</v>
      </c>
      <c r="H123" s="8">
        <v>0</v>
      </c>
      <c r="I123" s="8">
        <v>0</v>
      </c>
      <c r="J123" s="8">
        <v>7</v>
      </c>
      <c r="K123" s="8">
        <v>2</v>
      </c>
      <c r="L123" s="8">
        <v>8</v>
      </c>
      <c r="M123" s="8">
        <v>11</v>
      </c>
      <c r="N123" s="8">
        <v>5</v>
      </c>
      <c r="O123" s="8">
        <v>0</v>
      </c>
      <c r="P123" s="8">
        <v>3</v>
      </c>
      <c r="Q123" s="8">
        <v>0</v>
      </c>
      <c r="R123" s="8">
        <v>0</v>
      </c>
    </row>
    <row r="124" spans="1:18" x14ac:dyDescent="0.25">
      <c r="A124" s="8" t="s">
        <v>366</v>
      </c>
      <c r="B124" s="3" t="s">
        <v>119</v>
      </c>
      <c r="C124" s="8">
        <v>0</v>
      </c>
      <c r="D124" s="8">
        <v>0</v>
      </c>
      <c r="E124" s="8">
        <v>0</v>
      </c>
      <c r="F124" s="8">
        <v>2</v>
      </c>
      <c r="G124" s="8">
        <v>0</v>
      </c>
      <c r="H124" s="8">
        <v>0</v>
      </c>
      <c r="I124" s="8">
        <v>0</v>
      </c>
      <c r="J124" s="8">
        <v>2</v>
      </c>
      <c r="K124" s="8">
        <v>0</v>
      </c>
      <c r="L124" s="8">
        <v>2</v>
      </c>
      <c r="M124" s="8">
        <v>8</v>
      </c>
      <c r="N124" s="8">
        <v>1</v>
      </c>
      <c r="O124" s="8">
        <v>0</v>
      </c>
      <c r="P124" s="8">
        <v>0</v>
      </c>
      <c r="Q124" s="8">
        <v>0</v>
      </c>
      <c r="R124" s="8">
        <v>0</v>
      </c>
    </row>
    <row r="125" spans="1:18" x14ac:dyDescent="0.25">
      <c r="A125" s="8" t="s">
        <v>367</v>
      </c>
      <c r="B125" s="3" t="s">
        <v>206</v>
      </c>
      <c r="C125" s="8">
        <v>0</v>
      </c>
      <c r="D125" s="8">
        <v>1</v>
      </c>
      <c r="E125" s="8">
        <v>2</v>
      </c>
      <c r="F125" s="8">
        <v>2</v>
      </c>
      <c r="G125" s="8">
        <v>1</v>
      </c>
      <c r="H125" s="8">
        <v>0</v>
      </c>
      <c r="I125" s="8">
        <v>0</v>
      </c>
      <c r="J125" s="8">
        <v>6</v>
      </c>
      <c r="K125" s="8">
        <v>3</v>
      </c>
      <c r="L125" s="8">
        <v>9</v>
      </c>
      <c r="M125" s="8">
        <v>17</v>
      </c>
      <c r="N125" s="8">
        <v>7</v>
      </c>
      <c r="O125" s="8">
        <v>0</v>
      </c>
      <c r="P125" s="8">
        <v>5</v>
      </c>
      <c r="Q125" s="8">
        <v>3</v>
      </c>
      <c r="R125" s="8">
        <v>0</v>
      </c>
    </row>
    <row r="126" spans="1:18" x14ac:dyDescent="0.25">
      <c r="A126" s="8" t="s">
        <v>368</v>
      </c>
      <c r="B126" s="3" t="s">
        <v>107</v>
      </c>
      <c r="C126" s="8">
        <v>0</v>
      </c>
      <c r="D126" s="8">
        <v>0</v>
      </c>
      <c r="E126" s="8">
        <v>1</v>
      </c>
      <c r="F126" s="8">
        <v>0</v>
      </c>
      <c r="G126" s="8">
        <v>1</v>
      </c>
      <c r="H126" s="8">
        <v>0</v>
      </c>
      <c r="I126" s="8">
        <v>0</v>
      </c>
      <c r="J126" s="8">
        <v>1</v>
      </c>
      <c r="K126" s="8">
        <v>2</v>
      </c>
      <c r="L126" s="8">
        <v>3</v>
      </c>
      <c r="M126" s="8">
        <v>9</v>
      </c>
      <c r="N126" s="8">
        <v>4</v>
      </c>
      <c r="O126" s="8">
        <v>0</v>
      </c>
      <c r="P126" s="8">
        <v>2</v>
      </c>
      <c r="Q126" s="8">
        <v>1</v>
      </c>
      <c r="R126" s="8">
        <v>0</v>
      </c>
    </row>
    <row r="127" spans="1:18" x14ac:dyDescent="0.25">
      <c r="A127" s="8" t="s">
        <v>369</v>
      </c>
      <c r="B127" s="3" t="s">
        <v>182</v>
      </c>
      <c r="C127" s="8">
        <v>0</v>
      </c>
      <c r="D127" s="8">
        <v>0</v>
      </c>
      <c r="E127" s="8">
        <v>1</v>
      </c>
      <c r="F127" s="8">
        <v>1</v>
      </c>
      <c r="G127" s="8">
        <v>0</v>
      </c>
      <c r="H127" s="8">
        <v>0</v>
      </c>
      <c r="I127" s="8">
        <v>0</v>
      </c>
      <c r="J127" s="8">
        <v>8</v>
      </c>
      <c r="K127" s="8">
        <v>1</v>
      </c>
      <c r="L127" s="8">
        <v>3</v>
      </c>
      <c r="M127" s="8">
        <v>21</v>
      </c>
      <c r="N127" s="8">
        <v>8</v>
      </c>
      <c r="O127" s="8">
        <v>0</v>
      </c>
      <c r="P127" s="8">
        <v>5</v>
      </c>
      <c r="Q127" s="8">
        <v>0</v>
      </c>
      <c r="R127" s="8">
        <v>0</v>
      </c>
    </row>
    <row r="128" spans="1:18" x14ac:dyDescent="0.25">
      <c r="A128" s="8" t="s">
        <v>370</v>
      </c>
      <c r="B128" s="3" t="s">
        <v>184</v>
      </c>
      <c r="C128" s="8">
        <v>0</v>
      </c>
      <c r="D128" s="8">
        <v>0</v>
      </c>
      <c r="E128" s="8">
        <v>2</v>
      </c>
      <c r="F128" s="8">
        <v>3</v>
      </c>
      <c r="G128" s="8">
        <v>1</v>
      </c>
      <c r="H128" s="8">
        <v>0</v>
      </c>
      <c r="I128" s="8">
        <v>0</v>
      </c>
      <c r="J128" s="8">
        <v>5</v>
      </c>
      <c r="K128" s="8">
        <v>1</v>
      </c>
      <c r="L128" s="8">
        <v>13</v>
      </c>
      <c r="M128" s="8">
        <v>4</v>
      </c>
      <c r="N128" s="8">
        <v>3</v>
      </c>
      <c r="O128" s="8">
        <v>0</v>
      </c>
      <c r="P128" s="8">
        <v>4</v>
      </c>
      <c r="Q128" s="8">
        <v>1</v>
      </c>
      <c r="R128" s="8">
        <v>0</v>
      </c>
    </row>
    <row r="129" spans="1:18" x14ac:dyDescent="0.25">
      <c r="A129" s="8" t="s">
        <v>371</v>
      </c>
      <c r="B129" s="3" t="s">
        <v>186</v>
      </c>
      <c r="C129" s="8">
        <v>1</v>
      </c>
      <c r="D129" s="8">
        <v>0</v>
      </c>
      <c r="E129" s="8">
        <v>2</v>
      </c>
      <c r="F129" s="8">
        <v>0</v>
      </c>
      <c r="G129" s="8">
        <v>1</v>
      </c>
      <c r="H129" s="8">
        <v>0</v>
      </c>
      <c r="I129" s="8">
        <v>0</v>
      </c>
      <c r="J129" s="8">
        <v>3</v>
      </c>
      <c r="K129" s="8">
        <v>2</v>
      </c>
      <c r="L129" s="8">
        <v>4</v>
      </c>
      <c r="M129" s="8">
        <v>8</v>
      </c>
      <c r="N129" s="8">
        <v>3</v>
      </c>
      <c r="O129" s="8">
        <v>0</v>
      </c>
      <c r="P129" s="8">
        <v>5</v>
      </c>
      <c r="Q129" s="8">
        <v>1</v>
      </c>
      <c r="R129" s="8">
        <v>0</v>
      </c>
    </row>
    <row r="130" spans="1:18" x14ac:dyDescent="0.25">
      <c r="A130" s="8" t="s">
        <v>372</v>
      </c>
      <c r="B130" s="3" t="s">
        <v>188</v>
      </c>
      <c r="C130" s="8">
        <v>0</v>
      </c>
      <c r="D130" s="8">
        <v>0</v>
      </c>
      <c r="E130" s="8">
        <v>0</v>
      </c>
      <c r="F130" s="8">
        <v>3</v>
      </c>
      <c r="G130" s="8">
        <v>0</v>
      </c>
      <c r="H130" s="8">
        <v>0</v>
      </c>
      <c r="I130" s="8">
        <v>0</v>
      </c>
      <c r="J130" s="8">
        <v>7</v>
      </c>
      <c r="K130" s="8">
        <v>1</v>
      </c>
      <c r="L130" s="8">
        <v>6</v>
      </c>
      <c r="M130" s="8">
        <v>12</v>
      </c>
      <c r="N130" s="8">
        <v>9</v>
      </c>
      <c r="O130" s="8">
        <v>0</v>
      </c>
      <c r="P130" s="8">
        <v>5</v>
      </c>
      <c r="Q130" s="8">
        <v>1</v>
      </c>
      <c r="R130" s="8">
        <v>0</v>
      </c>
    </row>
    <row r="131" spans="1:18" x14ac:dyDescent="0.25">
      <c r="A131" s="8" t="s">
        <v>373</v>
      </c>
      <c r="B131" s="3" t="s">
        <v>190</v>
      </c>
      <c r="C131" s="8">
        <v>0</v>
      </c>
      <c r="D131" s="8">
        <v>0</v>
      </c>
      <c r="E131" s="8">
        <v>1</v>
      </c>
      <c r="F131" s="8">
        <v>3</v>
      </c>
      <c r="G131" s="8">
        <v>0</v>
      </c>
      <c r="H131" s="8">
        <v>0</v>
      </c>
      <c r="I131" s="8">
        <v>0</v>
      </c>
      <c r="J131" s="8">
        <v>4</v>
      </c>
      <c r="K131" s="8">
        <v>0</v>
      </c>
      <c r="L131" s="8">
        <v>1</v>
      </c>
      <c r="M131" s="8">
        <v>13</v>
      </c>
      <c r="N131" s="8">
        <v>4</v>
      </c>
      <c r="O131" s="8">
        <v>0</v>
      </c>
      <c r="P131" s="8">
        <v>1</v>
      </c>
      <c r="Q131" s="8">
        <v>2</v>
      </c>
      <c r="R131" s="8">
        <v>0</v>
      </c>
    </row>
    <row r="132" spans="1:18" x14ac:dyDescent="0.25">
      <c r="A132" s="8" t="s">
        <v>374</v>
      </c>
      <c r="B132" s="3" t="s">
        <v>192</v>
      </c>
      <c r="C132" s="8">
        <v>0</v>
      </c>
      <c r="D132" s="8">
        <v>0</v>
      </c>
      <c r="E132" s="8">
        <v>1</v>
      </c>
      <c r="F132" s="8">
        <v>0</v>
      </c>
      <c r="G132" s="8">
        <v>0</v>
      </c>
      <c r="H132" s="8">
        <v>1</v>
      </c>
      <c r="I132" s="8">
        <v>1</v>
      </c>
      <c r="J132" s="8">
        <v>2</v>
      </c>
      <c r="K132" s="8">
        <v>2</v>
      </c>
      <c r="L132" s="8">
        <v>5</v>
      </c>
      <c r="M132" s="8">
        <v>18</v>
      </c>
      <c r="N132" s="8">
        <v>4</v>
      </c>
      <c r="O132" s="8">
        <v>0</v>
      </c>
      <c r="P132" s="8">
        <v>5</v>
      </c>
      <c r="Q132" s="8">
        <v>2</v>
      </c>
      <c r="R132" s="8">
        <v>0</v>
      </c>
    </row>
    <row r="133" spans="1:18" x14ac:dyDescent="0.25">
      <c r="A133" s="8" t="s">
        <v>375</v>
      </c>
      <c r="B133" s="3" t="s">
        <v>111</v>
      </c>
      <c r="C133" s="8">
        <v>0</v>
      </c>
      <c r="D133" s="8">
        <v>0</v>
      </c>
      <c r="E133" s="8">
        <v>0</v>
      </c>
      <c r="F133" s="8">
        <v>7</v>
      </c>
      <c r="G133" s="8">
        <v>0</v>
      </c>
      <c r="H133" s="8">
        <v>0</v>
      </c>
      <c r="I133" s="8">
        <v>0</v>
      </c>
      <c r="J133" s="8">
        <v>8</v>
      </c>
      <c r="K133" s="8">
        <v>0</v>
      </c>
      <c r="L133" s="8">
        <v>2</v>
      </c>
      <c r="M133" s="8">
        <v>13</v>
      </c>
      <c r="N133" s="8">
        <v>8</v>
      </c>
      <c r="O133" s="8">
        <v>0</v>
      </c>
      <c r="P133" s="8">
        <v>1</v>
      </c>
      <c r="Q133" s="8">
        <v>0</v>
      </c>
      <c r="R133" s="8">
        <v>0</v>
      </c>
    </row>
    <row r="134" spans="1:18" x14ac:dyDescent="0.25">
      <c r="A134" s="8" t="s">
        <v>376</v>
      </c>
      <c r="B134" s="3" t="s">
        <v>289</v>
      </c>
      <c r="C134" s="8">
        <v>0</v>
      </c>
      <c r="D134" s="8">
        <v>0</v>
      </c>
      <c r="E134" s="8">
        <v>1</v>
      </c>
      <c r="F134" s="8">
        <v>2</v>
      </c>
      <c r="G134" s="8">
        <v>0</v>
      </c>
      <c r="H134" s="8">
        <v>0</v>
      </c>
      <c r="I134" s="8">
        <v>0</v>
      </c>
      <c r="J134" s="8">
        <v>4</v>
      </c>
      <c r="K134" s="8">
        <v>1</v>
      </c>
      <c r="L134" s="8">
        <v>6</v>
      </c>
      <c r="M134" s="8">
        <v>4</v>
      </c>
      <c r="N134" s="8">
        <v>4</v>
      </c>
      <c r="O134" s="8">
        <v>0</v>
      </c>
      <c r="P134" s="8">
        <v>4</v>
      </c>
      <c r="Q134" s="8">
        <v>1</v>
      </c>
      <c r="R134" s="8">
        <v>0</v>
      </c>
    </row>
    <row r="135" spans="1:18" x14ac:dyDescent="0.25">
      <c r="A135" s="8" t="s">
        <v>377</v>
      </c>
      <c r="B135" s="3" t="s">
        <v>260</v>
      </c>
      <c r="C135" s="8">
        <v>0</v>
      </c>
      <c r="D135" s="8">
        <v>0</v>
      </c>
      <c r="E135" s="8">
        <v>6</v>
      </c>
      <c r="F135" s="8">
        <v>5</v>
      </c>
      <c r="G135" s="8">
        <v>0</v>
      </c>
      <c r="H135" s="8">
        <v>1</v>
      </c>
      <c r="I135" s="8">
        <v>1</v>
      </c>
      <c r="J135" s="8">
        <v>14</v>
      </c>
      <c r="K135" s="8">
        <v>3</v>
      </c>
      <c r="L135" s="8">
        <v>18</v>
      </c>
      <c r="M135" s="8">
        <v>6</v>
      </c>
      <c r="N135" s="8">
        <v>5</v>
      </c>
      <c r="O135" s="8">
        <v>0</v>
      </c>
      <c r="P135" s="8">
        <v>4</v>
      </c>
      <c r="Q135" s="8">
        <v>1</v>
      </c>
      <c r="R135" s="8">
        <v>0</v>
      </c>
    </row>
    <row r="136" spans="1:18" x14ac:dyDescent="0.25">
      <c r="A136" s="8" t="s">
        <v>378</v>
      </c>
      <c r="B136" s="3" t="s">
        <v>113</v>
      </c>
      <c r="C136" s="8">
        <v>0</v>
      </c>
      <c r="D136" s="8">
        <v>0</v>
      </c>
      <c r="E136" s="8">
        <v>3</v>
      </c>
      <c r="F136" s="8">
        <v>2</v>
      </c>
      <c r="G136" s="8">
        <v>0</v>
      </c>
      <c r="H136" s="8">
        <v>0</v>
      </c>
      <c r="I136" s="8">
        <v>0</v>
      </c>
      <c r="J136" s="8">
        <v>5</v>
      </c>
      <c r="K136" s="8">
        <v>2</v>
      </c>
      <c r="L136" s="8">
        <v>10</v>
      </c>
      <c r="M136" s="8">
        <v>4</v>
      </c>
      <c r="N136" s="8">
        <v>3</v>
      </c>
      <c r="O136" s="8">
        <v>0</v>
      </c>
      <c r="P136" s="8">
        <v>4</v>
      </c>
      <c r="Q136" s="8">
        <v>0</v>
      </c>
      <c r="R136" s="8">
        <v>0</v>
      </c>
    </row>
    <row r="137" spans="1:18" x14ac:dyDescent="0.25">
      <c r="A137" s="8" t="s">
        <v>379</v>
      </c>
      <c r="B137" s="3" t="s">
        <v>81</v>
      </c>
      <c r="C137" s="8">
        <v>0</v>
      </c>
      <c r="D137" s="8">
        <v>0</v>
      </c>
      <c r="E137" s="8">
        <v>1</v>
      </c>
      <c r="F137" s="8">
        <v>3</v>
      </c>
      <c r="G137" s="8">
        <v>0</v>
      </c>
      <c r="H137" s="8">
        <v>0</v>
      </c>
      <c r="I137" s="8">
        <v>0</v>
      </c>
      <c r="J137" s="8">
        <v>7</v>
      </c>
      <c r="K137" s="8">
        <v>2</v>
      </c>
      <c r="L137" s="8">
        <v>7</v>
      </c>
      <c r="M137" s="8">
        <v>9</v>
      </c>
      <c r="N137" s="8">
        <v>4</v>
      </c>
      <c r="O137" s="8">
        <v>0</v>
      </c>
      <c r="P137" s="8">
        <v>7</v>
      </c>
      <c r="Q137" s="8">
        <v>3</v>
      </c>
      <c r="R137" s="8">
        <v>0</v>
      </c>
    </row>
    <row r="138" spans="1:18" x14ac:dyDescent="0.25">
      <c r="A138" s="8" t="s">
        <v>380</v>
      </c>
      <c r="B138" s="3" t="s">
        <v>115</v>
      </c>
      <c r="C138" s="8">
        <v>0</v>
      </c>
      <c r="D138" s="8">
        <v>0</v>
      </c>
      <c r="E138" s="8">
        <v>0</v>
      </c>
      <c r="F138" s="8">
        <v>4</v>
      </c>
      <c r="G138" s="8">
        <v>0</v>
      </c>
      <c r="H138" s="8">
        <v>0</v>
      </c>
      <c r="I138" s="8">
        <v>0</v>
      </c>
      <c r="J138" s="8">
        <v>6</v>
      </c>
      <c r="K138" s="8">
        <v>1</v>
      </c>
      <c r="L138" s="8">
        <v>3</v>
      </c>
      <c r="M138" s="8">
        <v>7</v>
      </c>
      <c r="N138" s="8">
        <v>1</v>
      </c>
      <c r="O138" s="8">
        <v>0</v>
      </c>
      <c r="P138" s="8">
        <v>6</v>
      </c>
      <c r="Q138" s="8">
        <v>0</v>
      </c>
      <c r="R138" s="8">
        <v>1</v>
      </c>
    </row>
    <row r="139" spans="1:18" x14ac:dyDescent="0.25">
      <c r="A139" s="8" t="s">
        <v>381</v>
      </c>
      <c r="B139" s="3" t="s">
        <v>294</v>
      </c>
      <c r="C139" s="8">
        <v>0</v>
      </c>
      <c r="D139" s="8">
        <v>0</v>
      </c>
      <c r="E139" s="8">
        <v>5</v>
      </c>
      <c r="F139" s="8">
        <v>3</v>
      </c>
      <c r="G139" s="8">
        <v>1</v>
      </c>
      <c r="H139" s="8">
        <v>0</v>
      </c>
      <c r="I139" s="8">
        <v>0</v>
      </c>
      <c r="J139" s="8">
        <v>9</v>
      </c>
      <c r="K139" s="8">
        <v>4</v>
      </c>
      <c r="L139" s="8">
        <v>12</v>
      </c>
      <c r="M139" s="8">
        <v>11</v>
      </c>
      <c r="N139" s="8">
        <v>4</v>
      </c>
      <c r="O139" s="8">
        <v>0</v>
      </c>
      <c r="P139" s="8">
        <v>2</v>
      </c>
      <c r="Q139" s="8">
        <v>1</v>
      </c>
      <c r="R139" s="8">
        <v>2</v>
      </c>
    </row>
    <row r="140" spans="1:18" x14ac:dyDescent="0.25">
      <c r="A140" s="8" t="s">
        <v>382</v>
      </c>
      <c r="B140" s="3" t="s">
        <v>117</v>
      </c>
      <c r="C140" s="8">
        <v>0</v>
      </c>
      <c r="D140" s="8">
        <v>0</v>
      </c>
      <c r="E140" s="8">
        <v>2</v>
      </c>
      <c r="F140" s="8">
        <v>4</v>
      </c>
      <c r="G140" s="8">
        <v>0</v>
      </c>
      <c r="H140" s="8">
        <v>0</v>
      </c>
      <c r="I140" s="8">
        <v>0</v>
      </c>
      <c r="J140" s="8">
        <v>6</v>
      </c>
      <c r="K140" s="8">
        <v>1</v>
      </c>
      <c r="L140" s="8">
        <v>6</v>
      </c>
      <c r="M140" s="8">
        <v>10</v>
      </c>
      <c r="N140" s="8">
        <v>5</v>
      </c>
      <c r="O140" s="8">
        <v>0</v>
      </c>
      <c r="P140" s="8">
        <v>5</v>
      </c>
      <c r="Q140" s="8">
        <v>1</v>
      </c>
      <c r="R140" s="8">
        <v>1</v>
      </c>
    </row>
    <row r="141" spans="1:18" x14ac:dyDescent="0.25">
      <c r="A141" s="8" t="s">
        <v>383</v>
      </c>
      <c r="B141" s="3" t="s">
        <v>194</v>
      </c>
      <c r="C141" s="8">
        <v>0</v>
      </c>
      <c r="D141" s="8">
        <v>2</v>
      </c>
      <c r="E141" s="8">
        <v>2</v>
      </c>
      <c r="F141" s="8">
        <v>1</v>
      </c>
      <c r="G141" s="8">
        <v>2</v>
      </c>
      <c r="H141" s="8">
        <v>0</v>
      </c>
      <c r="I141" s="8">
        <v>0</v>
      </c>
      <c r="J141" s="8">
        <v>7</v>
      </c>
      <c r="K141" s="8">
        <v>6</v>
      </c>
      <c r="L141" s="8">
        <v>5</v>
      </c>
      <c r="M141" s="8">
        <v>12</v>
      </c>
      <c r="N141" s="8">
        <v>3</v>
      </c>
      <c r="O141" s="8">
        <v>0</v>
      </c>
      <c r="P141" s="8">
        <v>1</v>
      </c>
      <c r="Q141" s="8">
        <v>1</v>
      </c>
      <c r="R141" s="8">
        <v>0</v>
      </c>
    </row>
    <row r="142" spans="1:18" x14ac:dyDescent="0.25">
      <c r="A142" s="8" t="s">
        <v>384</v>
      </c>
      <c r="B142" s="3" t="s">
        <v>196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1</v>
      </c>
      <c r="K142" s="8">
        <v>1</v>
      </c>
      <c r="L142" s="8">
        <v>4</v>
      </c>
      <c r="M142" s="8">
        <v>13</v>
      </c>
      <c r="N142" s="8">
        <v>0</v>
      </c>
      <c r="O142" s="8">
        <v>0</v>
      </c>
      <c r="P142" s="8">
        <v>1</v>
      </c>
      <c r="Q142" s="8">
        <v>0</v>
      </c>
      <c r="R142" s="8">
        <v>0</v>
      </c>
    </row>
    <row r="143" spans="1:18" x14ac:dyDescent="0.25">
      <c r="A143" s="8" t="s">
        <v>385</v>
      </c>
      <c r="B143" s="3" t="s">
        <v>198</v>
      </c>
      <c r="C143" s="8">
        <v>0</v>
      </c>
      <c r="D143" s="8">
        <v>0</v>
      </c>
      <c r="E143" s="8">
        <v>0</v>
      </c>
      <c r="F143" s="8">
        <v>1</v>
      </c>
      <c r="G143" s="8">
        <v>0</v>
      </c>
      <c r="H143" s="8">
        <v>0</v>
      </c>
      <c r="I143" s="8">
        <v>0</v>
      </c>
      <c r="J143" s="8">
        <v>2</v>
      </c>
      <c r="K143" s="8">
        <v>0</v>
      </c>
      <c r="L143" s="8">
        <v>4</v>
      </c>
      <c r="M143" s="8">
        <v>5</v>
      </c>
      <c r="N143" s="8">
        <v>3</v>
      </c>
      <c r="O143" s="8">
        <v>0</v>
      </c>
      <c r="P143" s="8">
        <v>0</v>
      </c>
      <c r="Q143" s="8">
        <v>0</v>
      </c>
      <c r="R143" s="8">
        <v>0</v>
      </c>
    </row>
    <row r="144" spans="1:18" x14ac:dyDescent="0.25">
      <c r="A144" s="8" t="s">
        <v>386</v>
      </c>
      <c r="B144" s="3" t="s">
        <v>200</v>
      </c>
      <c r="C144" s="8">
        <v>1</v>
      </c>
      <c r="D144" s="8">
        <v>0</v>
      </c>
      <c r="E144" s="8">
        <v>2</v>
      </c>
      <c r="F144" s="8">
        <v>3</v>
      </c>
      <c r="G144" s="8">
        <v>1</v>
      </c>
      <c r="H144" s="8">
        <v>0</v>
      </c>
      <c r="I144" s="8">
        <v>0</v>
      </c>
      <c r="J144" s="8">
        <v>6</v>
      </c>
      <c r="K144" s="8">
        <v>0</v>
      </c>
      <c r="L144" s="8">
        <v>4</v>
      </c>
      <c r="M144" s="8">
        <v>8</v>
      </c>
      <c r="N144" s="8">
        <v>4</v>
      </c>
      <c r="O144" s="8">
        <v>0</v>
      </c>
      <c r="P144" s="8">
        <v>5</v>
      </c>
      <c r="Q144" s="8">
        <v>1</v>
      </c>
      <c r="R144" s="8">
        <v>0</v>
      </c>
    </row>
    <row r="145" spans="1:18" x14ac:dyDescent="0.25">
      <c r="A145" s="8" t="s">
        <v>387</v>
      </c>
      <c r="B145" s="3" t="s">
        <v>202</v>
      </c>
      <c r="C145" s="8">
        <v>0</v>
      </c>
      <c r="D145" s="8">
        <v>0</v>
      </c>
      <c r="E145" s="8">
        <v>1</v>
      </c>
      <c r="F145" s="8">
        <v>0</v>
      </c>
      <c r="G145" s="8">
        <v>0</v>
      </c>
      <c r="H145" s="8">
        <v>0</v>
      </c>
      <c r="I145" s="8">
        <v>0</v>
      </c>
      <c r="J145" s="8">
        <v>1</v>
      </c>
      <c r="K145" s="8">
        <v>2</v>
      </c>
      <c r="L145" s="8">
        <v>3</v>
      </c>
      <c r="M145" s="8">
        <v>2</v>
      </c>
      <c r="N145" s="8">
        <v>3</v>
      </c>
      <c r="O145" s="8">
        <v>0</v>
      </c>
      <c r="P145" s="8">
        <v>4</v>
      </c>
      <c r="Q145" s="8">
        <v>1</v>
      </c>
      <c r="R145" s="8">
        <v>0</v>
      </c>
    </row>
    <row r="146" spans="1:18" x14ac:dyDescent="0.25">
      <c r="A146" s="8" t="s">
        <v>388</v>
      </c>
      <c r="B146" s="3" t="s">
        <v>121</v>
      </c>
      <c r="C146" s="8">
        <v>0</v>
      </c>
      <c r="D146" s="8">
        <v>0</v>
      </c>
      <c r="E146" s="8">
        <v>2</v>
      </c>
      <c r="F146" s="8">
        <v>3</v>
      </c>
      <c r="G146" s="8">
        <v>0</v>
      </c>
      <c r="H146" s="8">
        <v>0</v>
      </c>
      <c r="I146" s="8">
        <v>0</v>
      </c>
      <c r="J146" s="8">
        <v>5</v>
      </c>
      <c r="K146" s="8">
        <v>1</v>
      </c>
      <c r="L146" s="8">
        <v>3</v>
      </c>
      <c r="M146" s="8">
        <v>12</v>
      </c>
      <c r="N146" s="8">
        <v>3</v>
      </c>
      <c r="O146" s="8">
        <v>0</v>
      </c>
      <c r="P146" s="8">
        <v>1</v>
      </c>
      <c r="Q146" s="8">
        <v>0</v>
      </c>
      <c r="R146" s="8">
        <v>0</v>
      </c>
    </row>
    <row r="147" spans="1:18" x14ac:dyDescent="0.25">
      <c r="A147" s="8" t="s">
        <v>389</v>
      </c>
      <c r="B147" s="3" t="s">
        <v>204</v>
      </c>
      <c r="C147" s="8">
        <v>0</v>
      </c>
      <c r="D147" s="8">
        <v>0</v>
      </c>
      <c r="E147" s="8">
        <v>0</v>
      </c>
      <c r="F147" s="8">
        <v>5</v>
      </c>
      <c r="G147" s="8">
        <v>0</v>
      </c>
      <c r="H147" s="8">
        <v>0</v>
      </c>
      <c r="I147" s="8">
        <v>0</v>
      </c>
      <c r="J147" s="8">
        <v>8</v>
      </c>
      <c r="K147" s="8">
        <v>1</v>
      </c>
      <c r="L147" s="8">
        <v>10</v>
      </c>
      <c r="M147" s="8">
        <v>21</v>
      </c>
      <c r="N147" s="8">
        <v>16</v>
      </c>
      <c r="O147" s="8">
        <v>0</v>
      </c>
      <c r="P147" s="8">
        <v>0</v>
      </c>
      <c r="Q147" s="8">
        <v>0</v>
      </c>
      <c r="R147" s="8">
        <v>0</v>
      </c>
    </row>
    <row r="148" spans="1:18" x14ac:dyDescent="0.25">
      <c r="A148" s="8" t="s">
        <v>390</v>
      </c>
      <c r="B148" s="3" t="s">
        <v>208</v>
      </c>
      <c r="C148" s="8">
        <v>0</v>
      </c>
      <c r="D148" s="8">
        <v>0</v>
      </c>
      <c r="E148" s="8">
        <v>0</v>
      </c>
      <c r="F148" s="8">
        <v>1</v>
      </c>
      <c r="G148" s="8">
        <v>0</v>
      </c>
      <c r="H148" s="8">
        <v>0</v>
      </c>
      <c r="I148" s="8">
        <v>0</v>
      </c>
      <c r="J148" s="8">
        <v>1</v>
      </c>
      <c r="K148" s="8">
        <v>0</v>
      </c>
      <c r="L148" s="8">
        <v>4</v>
      </c>
      <c r="M148" s="8">
        <v>12</v>
      </c>
      <c r="N148" s="8">
        <v>3</v>
      </c>
      <c r="O148" s="8">
        <v>0</v>
      </c>
      <c r="P148" s="8">
        <v>1</v>
      </c>
      <c r="Q148" s="8">
        <v>0</v>
      </c>
      <c r="R148" s="8">
        <v>0</v>
      </c>
    </row>
    <row r="149" spans="1:18" x14ac:dyDescent="0.25">
      <c r="A149" s="8" t="s">
        <v>391</v>
      </c>
      <c r="B149" s="3" t="s">
        <v>123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 x14ac:dyDescent="0.25">
      <c r="A150" s="8" t="s">
        <v>392</v>
      </c>
      <c r="B150" s="3" t="s">
        <v>262</v>
      </c>
      <c r="C150" s="8">
        <v>2</v>
      </c>
      <c r="D150" s="8">
        <v>1</v>
      </c>
      <c r="E150" s="8">
        <v>2</v>
      </c>
      <c r="F150" s="8">
        <v>4</v>
      </c>
      <c r="G150" s="8">
        <v>3</v>
      </c>
      <c r="H150" s="8">
        <v>0</v>
      </c>
      <c r="I150" s="8">
        <v>0</v>
      </c>
      <c r="J150" s="8">
        <v>9</v>
      </c>
      <c r="K150" s="8">
        <v>2</v>
      </c>
      <c r="L150" s="8">
        <v>11</v>
      </c>
      <c r="M150" s="8">
        <v>42</v>
      </c>
      <c r="N150" s="8">
        <v>7</v>
      </c>
      <c r="O150" s="8">
        <v>0</v>
      </c>
      <c r="P150" s="8">
        <v>0</v>
      </c>
      <c r="Q150" s="8">
        <v>0</v>
      </c>
      <c r="R150" s="8">
        <v>0</v>
      </c>
    </row>
    <row r="151" spans="1:18" x14ac:dyDescent="0.25">
      <c r="A151" s="8" t="s">
        <v>393</v>
      </c>
      <c r="B151" s="3" t="s">
        <v>210</v>
      </c>
      <c r="C151" s="8">
        <v>0</v>
      </c>
      <c r="D151" s="8">
        <v>2</v>
      </c>
      <c r="E151" s="8">
        <v>0</v>
      </c>
      <c r="F151" s="8">
        <v>3</v>
      </c>
      <c r="G151" s="8">
        <v>2</v>
      </c>
      <c r="H151" s="8">
        <v>0</v>
      </c>
      <c r="I151" s="8">
        <v>0</v>
      </c>
      <c r="J151" s="8">
        <v>5</v>
      </c>
      <c r="K151" s="8">
        <v>2</v>
      </c>
      <c r="L151" s="8">
        <v>6</v>
      </c>
      <c r="M151" s="8">
        <v>19</v>
      </c>
      <c r="N151" s="8">
        <v>8</v>
      </c>
      <c r="O151" s="8">
        <v>0</v>
      </c>
      <c r="P151" s="8">
        <v>6</v>
      </c>
      <c r="Q151" s="8">
        <v>2</v>
      </c>
      <c r="R151" s="8">
        <v>0</v>
      </c>
    </row>
    <row r="152" spans="1:18" x14ac:dyDescent="0.25">
      <c r="A152" s="8" t="s">
        <v>394</v>
      </c>
      <c r="B152" s="3" t="s">
        <v>264</v>
      </c>
      <c r="C152" s="8">
        <v>0</v>
      </c>
      <c r="D152" s="8">
        <v>0</v>
      </c>
      <c r="E152" s="8">
        <v>3</v>
      </c>
      <c r="F152" s="8">
        <v>2</v>
      </c>
      <c r="G152" s="8">
        <v>0</v>
      </c>
      <c r="H152" s="8">
        <v>0</v>
      </c>
      <c r="I152" s="8">
        <v>0</v>
      </c>
      <c r="J152" s="8">
        <v>6</v>
      </c>
      <c r="K152" s="8">
        <v>5</v>
      </c>
      <c r="L152" s="8">
        <v>11</v>
      </c>
      <c r="M152" s="8">
        <v>25</v>
      </c>
      <c r="N152" s="8">
        <v>8</v>
      </c>
      <c r="O152" s="8">
        <v>0</v>
      </c>
      <c r="P152" s="8">
        <v>9</v>
      </c>
      <c r="Q152" s="8">
        <v>6</v>
      </c>
      <c r="R152" s="8">
        <v>0</v>
      </c>
    </row>
    <row r="153" spans="1:18" x14ac:dyDescent="0.25">
      <c r="A153" s="8" t="s">
        <v>395</v>
      </c>
      <c r="B153" s="3" t="s">
        <v>212</v>
      </c>
      <c r="C153" s="8">
        <v>0</v>
      </c>
      <c r="D153" s="8">
        <v>0</v>
      </c>
      <c r="E153" s="8">
        <v>0</v>
      </c>
      <c r="F153" s="8">
        <v>2</v>
      </c>
      <c r="G153" s="8">
        <v>0</v>
      </c>
      <c r="H153" s="8">
        <v>0</v>
      </c>
      <c r="I153" s="8">
        <v>0</v>
      </c>
      <c r="J153" s="8">
        <v>3</v>
      </c>
      <c r="K153" s="8">
        <v>0</v>
      </c>
      <c r="L153" s="8">
        <v>5</v>
      </c>
      <c r="M153" s="8">
        <v>4</v>
      </c>
      <c r="N153" s="8">
        <v>2</v>
      </c>
      <c r="O153" s="8">
        <v>0</v>
      </c>
      <c r="P153" s="8">
        <v>0</v>
      </c>
      <c r="Q153" s="8">
        <v>1</v>
      </c>
      <c r="R153" s="8">
        <v>0</v>
      </c>
    </row>
    <row r="154" spans="1:18" x14ac:dyDescent="0.25">
      <c r="A154" s="8" t="s">
        <v>396</v>
      </c>
      <c r="B154" s="3" t="s">
        <v>214</v>
      </c>
      <c r="C154" s="8">
        <v>0</v>
      </c>
      <c r="D154" s="8">
        <v>0</v>
      </c>
      <c r="E154" s="8">
        <v>1</v>
      </c>
      <c r="F154" s="8">
        <v>1</v>
      </c>
      <c r="G154" s="8">
        <v>0</v>
      </c>
      <c r="H154" s="8">
        <v>0</v>
      </c>
      <c r="I154" s="8">
        <v>0</v>
      </c>
      <c r="J154" s="8">
        <v>5</v>
      </c>
      <c r="K154" s="8">
        <v>0</v>
      </c>
      <c r="L154" s="8">
        <v>6</v>
      </c>
      <c r="M154" s="8">
        <v>18</v>
      </c>
      <c r="N154" s="8">
        <v>3</v>
      </c>
      <c r="O154" s="8">
        <v>0</v>
      </c>
      <c r="P154" s="8">
        <v>0</v>
      </c>
      <c r="Q154" s="8">
        <v>1</v>
      </c>
      <c r="R154" s="8">
        <v>0</v>
      </c>
    </row>
    <row r="155" spans="1:18" x14ac:dyDescent="0.25">
      <c r="A155" s="8" t="s">
        <v>397</v>
      </c>
      <c r="B155" s="3" t="s">
        <v>125</v>
      </c>
      <c r="C155" s="8">
        <v>0</v>
      </c>
      <c r="D155" s="8">
        <v>1</v>
      </c>
      <c r="E155" s="8">
        <v>0</v>
      </c>
      <c r="F155" s="8">
        <v>3</v>
      </c>
      <c r="G155" s="8">
        <v>1</v>
      </c>
      <c r="H155" s="8">
        <v>0</v>
      </c>
      <c r="I155" s="8">
        <v>0</v>
      </c>
      <c r="J155" s="8">
        <v>4</v>
      </c>
      <c r="K155" s="8">
        <v>1</v>
      </c>
      <c r="L155" s="8">
        <v>8</v>
      </c>
      <c r="M155" s="8">
        <v>10</v>
      </c>
      <c r="N155" s="8">
        <v>2</v>
      </c>
      <c r="O155" s="8">
        <v>0</v>
      </c>
      <c r="P155" s="8">
        <v>3</v>
      </c>
      <c r="Q155" s="8">
        <v>0</v>
      </c>
      <c r="R155" s="8">
        <v>0</v>
      </c>
    </row>
    <row r="156" spans="1:18" x14ac:dyDescent="0.25">
      <c r="A156" s="8" t="s">
        <v>398</v>
      </c>
      <c r="B156" s="3" t="s">
        <v>216</v>
      </c>
      <c r="C156" s="8">
        <v>0</v>
      </c>
      <c r="D156" s="8">
        <v>0</v>
      </c>
      <c r="E156" s="8">
        <v>2</v>
      </c>
      <c r="F156" s="8">
        <v>1</v>
      </c>
      <c r="G156" s="8">
        <v>2</v>
      </c>
      <c r="H156" s="8">
        <v>0</v>
      </c>
      <c r="I156" s="8">
        <v>0</v>
      </c>
      <c r="J156" s="8">
        <v>3</v>
      </c>
      <c r="K156" s="8">
        <v>1</v>
      </c>
      <c r="L156" s="8">
        <v>4</v>
      </c>
      <c r="M156" s="8">
        <v>4</v>
      </c>
      <c r="N156" s="8">
        <v>3</v>
      </c>
      <c r="O156" s="8">
        <v>0</v>
      </c>
      <c r="P156" s="8">
        <v>0</v>
      </c>
      <c r="Q156" s="8">
        <v>0</v>
      </c>
      <c r="R156" s="8">
        <v>0</v>
      </c>
    </row>
    <row r="157" spans="1:18" x14ac:dyDescent="0.25">
      <c r="A157" s="8" t="s">
        <v>399</v>
      </c>
      <c r="B157" s="3" t="s">
        <v>218</v>
      </c>
      <c r="C157" s="8">
        <v>0</v>
      </c>
      <c r="D157" s="8">
        <v>0</v>
      </c>
      <c r="E157" s="8">
        <v>0</v>
      </c>
      <c r="F157" s="8">
        <v>3</v>
      </c>
      <c r="G157" s="8">
        <v>2</v>
      </c>
      <c r="H157" s="8">
        <v>0</v>
      </c>
      <c r="I157" s="8">
        <v>0</v>
      </c>
      <c r="J157" s="8">
        <v>4</v>
      </c>
      <c r="K157" s="8">
        <v>0</v>
      </c>
      <c r="L157" s="8">
        <v>11</v>
      </c>
      <c r="M157" s="8">
        <v>21</v>
      </c>
      <c r="N157" s="8">
        <v>11</v>
      </c>
      <c r="O157" s="8">
        <v>0</v>
      </c>
      <c r="P157" s="8">
        <v>2</v>
      </c>
      <c r="Q157" s="8">
        <v>0</v>
      </c>
      <c r="R157" s="8">
        <v>0</v>
      </c>
    </row>
    <row r="158" spans="1:18" x14ac:dyDescent="0.25">
      <c r="A158" s="8" t="s">
        <v>400</v>
      </c>
      <c r="B158" s="3" t="s">
        <v>220</v>
      </c>
      <c r="C158" s="8">
        <v>0</v>
      </c>
      <c r="D158" s="8">
        <v>0</v>
      </c>
      <c r="E158" s="8">
        <v>0</v>
      </c>
      <c r="F158" s="8">
        <v>5</v>
      </c>
      <c r="G158" s="8">
        <v>0</v>
      </c>
      <c r="H158" s="8">
        <v>0</v>
      </c>
      <c r="I158" s="8">
        <v>0</v>
      </c>
      <c r="J158" s="8">
        <v>5</v>
      </c>
      <c r="K158" s="8">
        <v>0</v>
      </c>
      <c r="L158" s="8">
        <v>10</v>
      </c>
      <c r="M158" s="8">
        <v>32</v>
      </c>
      <c r="N158" s="8">
        <v>8</v>
      </c>
      <c r="O158" s="8">
        <v>0</v>
      </c>
      <c r="P158" s="8">
        <v>7</v>
      </c>
      <c r="Q158" s="8">
        <v>0</v>
      </c>
      <c r="R158" s="8">
        <v>0</v>
      </c>
    </row>
    <row r="159" spans="1:18" x14ac:dyDescent="0.25">
      <c r="A159" s="8" t="s">
        <v>401</v>
      </c>
      <c r="B159" s="3" t="s">
        <v>127</v>
      </c>
      <c r="C159" s="8">
        <v>0</v>
      </c>
      <c r="D159" s="8">
        <v>0</v>
      </c>
      <c r="E159" s="8">
        <v>3</v>
      </c>
      <c r="F159" s="8">
        <v>4</v>
      </c>
      <c r="G159" s="8">
        <v>0</v>
      </c>
      <c r="H159" s="8">
        <v>0</v>
      </c>
      <c r="I159" s="8">
        <v>0</v>
      </c>
      <c r="J159" s="8">
        <v>9</v>
      </c>
      <c r="K159" s="8">
        <v>3</v>
      </c>
      <c r="L159" s="8">
        <v>14</v>
      </c>
      <c r="M159" s="8">
        <v>5</v>
      </c>
      <c r="N159" s="8">
        <v>5</v>
      </c>
      <c r="O159" s="8">
        <v>0</v>
      </c>
      <c r="P159" s="8">
        <v>3</v>
      </c>
      <c r="Q159" s="8">
        <v>1</v>
      </c>
      <c r="R159" s="8">
        <v>0</v>
      </c>
    </row>
    <row r="160" spans="1:18" x14ac:dyDescent="0.25">
      <c r="A160" s="8" t="s">
        <v>402</v>
      </c>
      <c r="B160" s="3" t="s">
        <v>129</v>
      </c>
      <c r="C160" s="8">
        <v>0</v>
      </c>
      <c r="D160" s="8">
        <v>0</v>
      </c>
      <c r="E160" s="8">
        <v>0</v>
      </c>
      <c r="F160" s="8">
        <v>3</v>
      </c>
      <c r="G160" s="8">
        <v>0</v>
      </c>
      <c r="H160" s="8">
        <v>0</v>
      </c>
      <c r="I160" s="8">
        <v>0</v>
      </c>
      <c r="J160" s="8">
        <v>3</v>
      </c>
      <c r="K160" s="8">
        <v>1</v>
      </c>
      <c r="L160" s="8">
        <v>8</v>
      </c>
      <c r="M160" s="8">
        <v>8</v>
      </c>
      <c r="N160" s="8">
        <v>5</v>
      </c>
      <c r="O160" s="8">
        <v>0</v>
      </c>
      <c r="P160" s="8">
        <v>3</v>
      </c>
      <c r="Q160" s="8">
        <v>0</v>
      </c>
      <c r="R160" s="8">
        <v>0</v>
      </c>
    </row>
    <row r="161" spans="1:18" x14ac:dyDescent="0.25">
      <c r="A161" s="8" t="s">
        <v>403</v>
      </c>
      <c r="B161" s="3" t="s">
        <v>222</v>
      </c>
      <c r="C161" s="8">
        <v>0</v>
      </c>
      <c r="D161" s="8">
        <v>0</v>
      </c>
      <c r="E161" s="8">
        <v>0</v>
      </c>
      <c r="F161" s="8">
        <v>4</v>
      </c>
      <c r="G161" s="8">
        <v>1</v>
      </c>
      <c r="H161" s="8">
        <v>0</v>
      </c>
      <c r="I161" s="8">
        <v>0</v>
      </c>
      <c r="J161" s="8">
        <v>4</v>
      </c>
      <c r="K161" s="8">
        <v>1</v>
      </c>
      <c r="L161" s="8">
        <v>10</v>
      </c>
      <c r="M161" s="8">
        <v>6</v>
      </c>
      <c r="N161" s="8">
        <v>3</v>
      </c>
      <c r="O161" s="8">
        <v>0</v>
      </c>
      <c r="P161" s="8">
        <v>5</v>
      </c>
      <c r="Q161" s="8">
        <v>1</v>
      </c>
      <c r="R161" s="8">
        <v>0</v>
      </c>
    </row>
    <row r="162" spans="1:18" x14ac:dyDescent="0.25">
      <c r="A162" s="8" t="s">
        <v>404</v>
      </c>
      <c r="B162" s="3" t="s">
        <v>224</v>
      </c>
      <c r="C162" s="8">
        <v>0</v>
      </c>
      <c r="D162" s="8">
        <v>0</v>
      </c>
      <c r="E162" s="8">
        <v>0</v>
      </c>
      <c r="F162" s="8">
        <v>2</v>
      </c>
      <c r="G162" s="8">
        <v>1</v>
      </c>
      <c r="H162" s="8">
        <v>1</v>
      </c>
      <c r="I162" s="8">
        <v>1</v>
      </c>
      <c r="J162" s="8">
        <v>3</v>
      </c>
      <c r="K162" s="8">
        <v>1</v>
      </c>
      <c r="L162" s="8">
        <v>8</v>
      </c>
      <c r="M162" s="8">
        <v>6</v>
      </c>
      <c r="N162" s="8">
        <v>3</v>
      </c>
      <c r="O162" s="8">
        <v>0</v>
      </c>
      <c r="P162" s="8">
        <v>5</v>
      </c>
      <c r="Q162" s="8">
        <v>0</v>
      </c>
      <c r="R162" s="8">
        <v>0</v>
      </c>
    </row>
    <row r="163" spans="1:18" x14ac:dyDescent="0.25">
      <c r="A163" s="8" t="s">
        <v>405</v>
      </c>
      <c r="B163" s="3" t="s">
        <v>226</v>
      </c>
      <c r="C163" s="8">
        <v>0</v>
      </c>
      <c r="D163" s="8">
        <v>1</v>
      </c>
      <c r="E163" s="8">
        <v>1</v>
      </c>
      <c r="F163" s="8">
        <v>2</v>
      </c>
      <c r="G163" s="8">
        <v>1</v>
      </c>
      <c r="H163" s="8">
        <v>0</v>
      </c>
      <c r="I163" s="8">
        <v>0</v>
      </c>
      <c r="J163" s="8">
        <v>4</v>
      </c>
      <c r="K163" s="8">
        <v>1</v>
      </c>
      <c r="L163" s="8">
        <v>11</v>
      </c>
      <c r="M163" s="8">
        <v>10</v>
      </c>
      <c r="N163" s="8">
        <v>1</v>
      </c>
      <c r="O163" s="8">
        <v>0</v>
      </c>
      <c r="P163" s="8">
        <v>6</v>
      </c>
      <c r="Q163" s="8">
        <v>3</v>
      </c>
      <c r="R163" s="8">
        <v>0</v>
      </c>
    </row>
    <row r="164" spans="1:18" x14ac:dyDescent="0.25">
      <c r="A164" s="8" t="s">
        <v>406</v>
      </c>
      <c r="B164" s="3" t="s">
        <v>87</v>
      </c>
      <c r="C164" s="8">
        <v>1</v>
      </c>
      <c r="D164" s="8">
        <v>0</v>
      </c>
      <c r="E164" s="8">
        <v>2</v>
      </c>
      <c r="F164" s="8">
        <v>3</v>
      </c>
      <c r="G164" s="8">
        <v>1</v>
      </c>
      <c r="H164" s="8">
        <v>0</v>
      </c>
      <c r="I164" s="8">
        <v>0</v>
      </c>
      <c r="J164" s="8">
        <v>6</v>
      </c>
      <c r="K164" s="8">
        <v>2</v>
      </c>
      <c r="L164" s="8">
        <v>6</v>
      </c>
      <c r="M164" s="8">
        <v>8</v>
      </c>
      <c r="N164" s="8">
        <v>5</v>
      </c>
      <c r="O164" s="8">
        <v>0</v>
      </c>
      <c r="P164" s="8">
        <v>3</v>
      </c>
      <c r="Q164" s="8">
        <v>2</v>
      </c>
      <c r="R164" s="8">
        <v>0</v>
      </c>
    </row>
    <row r="165" spans="1:18" x14ac:dyDescent="0.25">
      <c r="A165" s="8" t="s">
        <v>407</v>
      </c>
      <c r="B165" s="3" t="s">
        <v>229</v>
      </c>
      <c r="C165" s="8">
        <v>0</v>
      </c>
      <c r="D165" s="8">
        <v>0</v>
      </c>
      <c r="E165" s="8">
        <v>3</v>
      </c>
      <c r="F165" s="8">
        <v>3</v>
      </c>
      <c r="G165" s="8">
        <v>0</v>
      </c>
      <c r="H165" s="8">
        <v>0</v>
      </c>
      <c r="I165" s="8">
        <v>0</v>
      </c>
      <c r="J165" s="8">
        <v>10</v>
      </c>
      <c r="K165" s="8">
        <v>0</v>
      </c>
      <c r="L165" s="8">
        <v>10</v>
      </c>
      <c r="M165" s="8">
        <v>9</v>
      </c>
      <c r="N165" s="8">
        <v>7</v>
      </c>
      <c r="O165" s="8">
        <v>0</v>
      </c>
      <c r="P165" s="8">
        <v>8</v>
      </c>
      <c r="Q165" s="8">
        <v>4</v>
      </c>
      <c r="R165" s="8">
        <v>0</v>
      </c>
    </row>
    <row r="166" spans="1:18" x14ac:dyDescent="0.25">
      <c r="A166" s="8" t="s">
        <v>408</v>
      </c>
      <c r="B166" s="3" t="s">
        <v>231</v>
      </c>
      <c r="C166" s="8">
        <v>0</v>
      </c>
      <c r="D166" s="8">
        <v>1</v>
      </c>
      <c r="E166" s="8">
        <v>2</v>
      </c>
      <c r="F166" s="8">
        <v>2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11</v>
      </c>
      <c r="N166" s="8">
        <v>3</v>
      </c>
      <c r="O166" s="8">
        <v>0</v>
      </c>
      <c r="P166" s="8">
        <v>7</v>
      </c>
      <c r="Q166" s="8">
        <v>1</v>
      </c>
      <c r="R166" s="8">
        <v>0</v>
      </c>
    </row>
    <row r="167" spans="1:18" x14ac:dyDescent="0.25">
      <c r="A167" s="8" t="s">
        <v>409</v>
      </c>
      <c r="B167" s="3" t="s">
        <v>317</v>
      </c>
      <c r="C167" s="8">
        <v>1</v>
      </c>
      <c r="D167" s="8">
        <v>0</v>
      </c>
      <c r="E167" s="8">
        <v>1</v>
      </c>
      <c r="F167" s="8">
        <v>0</v>
      </c>
      <c r="G167" s="8">
        <v>0</v>
      </c>
      <c r="H167" s="8">
        <v>0</v>
      </c>
      <c r="I167" s="8">
        <v>0</v>
      </c>
      <c r="J167" s="8">
        <v>6</v>
      </c>
      <c r="K167" s="8">
        <v>2</v>
      </c>
      <c r="L167" s="8">
        <v>7</v>
      </c>
      <c r="M167" s="8">
        <v>14</v>
      </c>
      <c r="N167" s="8">
        <v>2</v>
      </c>
      <c r="O167" s="8">
        <v>0</v>
      </c>
      <c r="P167" s="8">
        <v>0</v>
      </c>
      <c r="Q167" s="8">
        <v>3</v>
      </c>
      <c r="R167" s="8">
        <v>0</v>
      </c>
    </row>
    <row r="168" spans="1:18" x14ac:dyDescent="0.25">
      <c r="A168" s="8" t="s">
        <v>410</v>
      </c>
      <c r="B168" s="3" t="s">
        <v>131</v>
      </c>
      <c r="C168" s="8">
        <v>0</v>
      </c>
      <c r="D168" s="8">
        <v>2</v>
      </c>
      <c r="E168" s="8">
        <v>1</v>
      </c>
      <c r="F168" s="8">
        <v>1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8</v>
      </c>
      <c r="M168" s="8">
        <v>9</v>
      </c>
      <c r="N168" s="8">
        <v>4</v>
      </c>
      <c r="O168" s="8">
        <v>0</v>
      </c>
      <c r="P168" s="8">
        <v>7</v>
      </c>
      <c r="Q168" s="8">
        <v>0</v>
      </c>
      <c r="R168" s="8">
        <v>0</v>
      </c>
    </row>
    <row r="169" spans="1:18" x14ac:dyDescent="0.25">
      <c r="A169" s="8" t="s">
        <v>411</v>
      </c>
      <c r="B169" s="3" t="s">
        <v>233</v>
      </c>
      <c r="C169" s="8">
        <v>0</v>
      </c>
      <c r="D169" s="8">
        <v>0</v>
      </c>
      <c r="E169" s="8">
        <v>0</v>
      </c>
      <c r="F169" s="8">
        <v>3</v>
      </c>
      <c r="G169" s="8">
        <v>2</v>
      </c>
      <c r="H169" s="8">
        <v>0</v>
      </c>
      <c r="I169" s="8">
        <v>0</v>
      </c>
      <c r="J169" s="8">
        <v>4</v>
      </c>
      <c r="K169" s="8">
        <v>2</v>
      </c>
      <c r="L169" s="8">
        <v>10</v>
      </c>
      <c r="M169" s="8">
        <v>12</v>
      </c>
      <c r="N169" s="8">
        <v>5</v>
      </c>
      <c r="O169" s="8">
        <v>0</v>
      </c>
      <c r="P169" s="8">
        <v>1</v>
      </c>
      <c r="Q169" s="8">
        <v>0</v>
      </c>
      <c r="R169" s="8">
        <v>0</v>
      </c>
    </row>
    <row r="170" spans="1:18" x14ac:dyDescent="0.25">
      <c r="A170" s="8" t="s">
        <v>412</v>
      </c>
      <c r="B170" s="3" t="s">
        <v>235</v>
      </c>
      <c r="C170" s="8">
        <v>0</v>
      </c>
      <c r="D170" s="8">
        <v>0</v>
      </c>
      <c r="E170" s="8">
        <v>1</v>
      </c>
      <c r="F170" s="8">
        <v>2</v>
      </c>
      <c r="G170" s="8">
        <v>2</v>
      </c>
      <c r="H170" s="8">
        <v>0</v>
      </c>
      <c r="I170" s="8">
        <v>0</v>
      </c>
      <c r="J170" s="8">
        <v>4</v>
      </c>
      <c r="K170" s="8">
        <v>3</v>
      </c>
      <c r="L170" s="8">
        <v>10</v>
      </c>
      <c r="M170" s="8">
        <v>15</v>
      </c>
      <c r="N170" s="8">
        <v>8</v>
      </c>
      <c r="O170" s="8">
        <v>0</v>
      </c>
      <c r="P170" s="8">
        <v>5</v>
      </c>
      <c r="Q170" s="8">
        <v>0</v>
      </c>
      <c r="R170" s="8">
        <v>0</v>
      </c>
    </row>
    <row r="171" spans="1:18" x14ac:dyDescent="0.25">
      <c r="A171" s="8" t="s">
        <v>413</v>
      </c>
      <c r="B171" s="3" t="s">
        <v>320</v>
      </c>
      <c r="C171" s="8">
        <v>0</v>
      </c>
      <c r="D171" s="8">
        <v>0</v>
      </c>
      <c r="E171" s="8">
        <v>1</v>
      </c>
      <c r="F171" s="8">
        <v>5</v>
      </c>
      <c r="G171" s="8">
        <v>0</v>
      </c>
      <c r="H171" s="8">
        <v>0</v>
      </c>
      <c r="I171" s="8">
        <v>0</v>
      </c>
      <c r="J171" s="8">
        <v>6</v>
      </c>
      <c r="K171" s="8">
        <v>0</v>
      </c>
      <c r="L171" s="8">
        <v>7</v>
      </c>
      <c r="M171" s="8">
        <v>12</v>
      </c>
      <c r="N171" s="8">
        <v>5</v>
      </c>
      <c r="O171" s="8">
        <v>0</v>
      </c>
      <c r="P171" s="8">
        <v>1</v>
      </c>
      <c r="Q171" s="8">
        <v>0</v>
      </c>
      <c r="R171" s="8">
        <v>0</v>
      </c>
    </row>
    <row r="172" spans="1:18" x14ac:dyDescent="0.25">
      <c r="A172" s="8" t="s">
        <v>414</v>
      </c>
      <c r="B172" s="3" t="s">
        <v>133</v>
      </c>
      <c r="C172" s="8">
        <v>0</v>
      </c>
      <c r="D172" s="8">
        <v>0</v>
      </c>
      <c r="E172" s="8">
        <v>0</v>
      </c>
      <c r="F172" s="8">
        <v>0</v>
      </c>
      <c r="G172" s="8">
        <v>1</v>
      </c>
      <c r="H172" s="8">
        <v>0</v>
      </c>
      <c r="I172" s="8">
        <v>0</v>
      </c>
      <c r="J172" s="8">
        <v>1</v>
      </c>
      <c r="K172" s="8">
        <v>0</v>
      </c>
      <c r="L172" s="8">
        <v>2</v>
      </c>
      <c r="M172" s="8">
        <v>19</v>
      </c>
      <c r="N172" s="8">
        <v>7</v>
      </c>
      <c r="O172" s="8">
        <v>0</v>
      </c>
      <c r="P172" s="8">
        <v>1</v>
      </c>
      <c r="Q172" s="8">
        <v>0</v>
      </c>
      <c r="R172" s="8">
        <v>0</v>
      </c>
    </row>
    <row r="173" spans="1:18" x14ac:dyDescent="0.25">
      <c r="A173" s="8" t="s">
        <v>415</v>
      </c>
      <c r="B173" s="3" t="s">
        <v>237</v>
      </c>
      <c r="C173" s="8">
        <v>0</v>
      </c>
      <c r="D173" s="8">
        <v>1</v>
      </c>
      <c r="E173" s="8">
        <v>5</v>
      </c>
      <c r="F173" s="8">
        <v>1</v>
      </c>
      <c r="G173" s="8">
        <v>0</v>
      </c>
      <c r="H173" s="8">
        <v>1</v>
      </c>
      <c r="I173" s="8">
        <v>1</v>
      </c>
      <c r="J173" s="8">
        <v>16</v>
      </c>
      <c r="K173" s="8">
        <v>3</v>
      </c>
      <c r="L173" s="8">
        <v>10</v>
      </c>
      <c r="M173" s="8">
        <v>28</v>
      </c>
      <c r="N173" s="8">
        <v>11</v>
      </c>
      <c r="O173" s="8">
        <v>0</v>
      </c>
      <c r="P173" s="8">
        <v>7</v>
      </c>
      <c r="Q173" s="8">
        <v>1</v>
      </c>
      <c r="R173" s="8">
        <v>0</v>
      </c>
    </row>
    <row r="174" spans="1:18" x14ac:dyDescent="0.25">
      <c r="A174" s="8" t="s">
        <v>416</v>
      </c>
      <c r="B174" s="3" t="s">
        <v>239</v>
      </c>
      <c r="C174" s="8">
        <v>0</v>
      </c>
      <c r="D174" s="8">
        <v>0</v>
      </c>
      <c r="E174" s="8">
        <v>2</v>
      </c>
      <c r="F174" s="8">
        <v>9</v>
      </c>
      <c r="G174" s="8">
        <v>0</v>
      </c>
      <c r="H174" s="8">
        <v>0</v>
      </c>
      <c r="I174" s="8">
        <v>0</v>
      </c>
      <c r="J174" s="8">
        <v>11</v>
      </c>
      <c r="K174" s="8">
        <v>1</v>
      </c>
      <c r="L174" s="8">
        <v>8</v>
      </c>
      <c r="M174" s="8">
        <v>14</v>
      </c>
      <c r="N174" s="8">
        <v>5</v>
      </c>
      <c r="O174" s="8">
        <v>0</v>
      </c>
      <c r="P174" s="8">
        <v>1</v>
      </c>
      <c r="Q174" s="8">
        <v>1</v>
      </c>
      <c r="R174" s="8">
        <v>0</v>
      </c>
    </row>
    <row r="175" spans="1:18" x14ac:dyDescent="0.25">
      <c r="A175" s="8" t="s">
        <v>417</v>
      </c>
      <c r="B175" s="3" t="s">
        <v>135</v>
      </c>
      <c r="C175" s="8">
        <v>0</v>
      </c>
      <c r="D175" s="8">
        <v>0</v>
      </c>
      <c r="E175" s="8">
        <v>2</v>
      </c>
      <c r="F175" s="8">
        <v>3</v>
      </c>
      <c r="G175" s="8">
        <v>0</v>
      </c>
      <c r="H175" s="8">
        <v>0</v>
      </c>
      <c r="I175" s="8">
        <v>0</v>
      </c>
      <c r="J175" s="8">
        <v>5</v>
      </c>
      <c r="K175" s="8">
        <v>2</v>
      </c>
      <c r="L175" s="8">
        <v>2</v>
      </c>
      <c r="M175" s="8">
        <v>13</v>
      </c>
      <c r="N175" s="8">
        <v>6</v>
      </c>
      <c r="O175" s="8">
        <v>0</v>
      </c>
      <c r="P175" s="8">
        <v>1</v>
      </c>
      <c r="Q175" s="8">
        <v>3</v>
      </c>
      <c r="R175" s="8">
        <v>0</v>
      </c>
    </row>
    <row r="176" spans="1:18" x14ac:dyDescent="0.25">
      <c r="A176" s="8" t="s">
        <v>418</v>
      </c>
      <c r="B176" s="3" t="s">
        <v>137</v>
      </c>
      <c r="C176" s="8">
        <v>0</v>
      </c>
      <c r="D176" s="8">
        <v>0</v>
      </c>
      <c r="E176" s="8">
        <v>0</v>
      </c>
      <c r="F176" s="8">
        <v>2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7</v>
      </c>
      <c r="M176" s="8">
        <v>7</v>
      </c>
      <c r="N176" s="8">
        <v>5</v>
      </c>
      <c r="O176" s="8">
        <v>0</v>
      </c>
      <c r="P176" s="8">
        <v>0</v>
      </c>
      <c r="Q176" s="8">
        <v>3</v>
      </c>
      <c r="R176" s="8">
        <v>0</v>
      </c>
    </row>
    <row r="177" spans="1:18" x14ac:dyDescent="0.25">
      <c r="A177" s="8" t="s">
        <v>419</v>
      </c>
      <c r="B177" s="3" t="s">
        <v>241</v>
      </c>
      <c r="C177" s="8">
        <v>0</v>
      </c>
      <c r="D177" s="8">
        <v>0</v>
      </c>
      <c r="E177" s="8">
        <v>1</v>
      </c>
      <c r="F177" s="8">
        <v>6</v>
      </c>
      <c r="G177" s="8">
        <v>0</v>
      </c>
      <c r="H177" s="8">
        <v>0</v>
      </c>
      <c r="I177" s="8">
        <v>0</v>
      </c>
      <c r="J177" s="8">
        <v>7</v>
      </c>
      <c r="K177" s="8">
        <v>2</v>
      </c>
      <c r="L177" s="8">
        <v>8</v>
      </c>
      <c r="M177" s="8">
        <v>11</v>
      </c>
      <c r="N177" s="8">
        <v>2</v>
      </c>
      <c r="O177" s="8">
        <v>0</v>
      </c>
      <c r="P177" s="8">
        <v>2</v>
      </c>
      <c r="Q177" s="8">
        <v>2</v>
      </c>
      <c r="R177" s="8">
        <v>0</v>
      </c>
    </row>
    <row r="178" spans="1:18" x14ac:dyDescent="0.25">
      <c r="A178" s="8" t="s">
        <v>420</v>
      </c>
      <c r="B178" s="3" t="s">
        <v>243</v>
      </c>
      <c r="C178" s="8">
        <v>0</v>
      </c>
      <c r="D178" s="8">
        <v>1</v>
      </c>
      <c r="E178" s="8">
        <v>2</v>
      </c>
      <c r="F178" s="8">
        <v>2</v>
      </c>
      <c r="G178" s="8">
        <v>0</v>
      </c>
      <c r="H178" s="8">
        <v>0</v>
      </c>
      <c r="I178" s="8">
        <v>0</v>
      </c>
      <c r="J178" s="8">
        <v>5</v>
      </c>
      <c r="K178" s="8">
        <v>1</v>
      </c>
      <c r="L178" s="8">
        <v>10</v>
      </c>
      <c r="M178" s="8">
        <v>7</v>
      </c>
      <c r="N178" s="8">
        <v>6</v>
      </c>
      <c r="O178" s="8">
        <v>0</v>
      </c>
      <c r="P178" s="8">
        <v>4</v>
      </c>
      <c r="Q178" s="8">
        <v>1</v>
      </c>
      <c r="R178" s="8">
        <v>0</v>
      </c>
    </row>
    <row r="179" spans="1:18" x14ac:dyDescent="0.25">
      <c r="A179" s="8" t="s">
        <v>421</v>
      </c>
      <c r="B179" s="3" t="s">
        <v>245</v>
      </c>
      <c r="C179" s="8">
        <v>0</v>
      </c>
      <c r="D179" s="8">
        <v>0</v>
      </c>
      <c r="E179" s="8">
        <v>1</v>
      </c>
      <c r="F179" s="8">
        <v>2</v>
      </c>
      <c r="G179" s="8">
        <v>0</v>
      </c>
      <c r="H179" s="8">
        <v>0</v>
      </c>
      <c r="I179" s="8">
        <v>0</v>
      </c>
      <c r="J179" s="8">
        <v>4</v>
      </c>
      <c r="K179" s="8">
        <v>4</v>
      </c>
      <c r="L179" s="8">
        <v>8</v>
      </c>
      <c r="M179" s="8">
        <v>5</v>
      </c>
      <c r="N179" s="8">
        <v>4</v>
      </c>
      <c r="O179" s="8">
        <v>0</v>
      </c>
      <c r="P179" s="8">
        <v>2</v>
      </c>
      <c r="Q179" s="8">
        <v>1</v>
      </c>
      <c r="R179" s="8">
        <v>0</v>
      </c>
    </row>
    <row r="180" spans="1:18" x14ac:dyDescent="0.25">
      <c r="A180" s="8" t="s">
        <v>422</v>
      </c>
      <c r="B180" s="3" t="s">
        <v>139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4</v>
      </c>
      <c r="K180" s="8">
        <v>0</v>
      </c>
      <c r="L180" s="8">
        <v>6</v>
      </c>
      <c r="M180" s="8">
        <v>11</v>
      </c>
      <c r="N180" s="8">
        <v>3</v>
      </c>
      <c r="O180" s="8">
        <v>0</v>
      </c>
      <c r="P180" s="8">
        <v>4</v>
      </c>
      <c r="Q180" s="8">
        <v>0</v>
      </c>
      <c r="R180" s="8">
        <v>0</v>
      </c>
    </row>
    <row r="181" spans="1:18" x14ac:dyDescent="0.25">
      <c r="A181" s="8" t="s">
        <v>423</v>
      </c>
      <c r="B181" s="3" t="s">
        <v>246</v>
      </c>
      <c r="C181" s="8">
        <v>0</v>
      </c>
      <c r="D181" s="8">
        <v>0</v>
      </c>
      <c r="E181" s="8">
        <v>0</v>
      </c>
      <c r="F181" s="8">
        <v>3</v>
      </c>
      <c r="G181" s="8">
        <v>0</v>
      </c>
      <c r="H181" s="8">
        <v>0</v>
      </c>
      <c r="I181" s="8">
        <v>0</v>
      </c>
      <c r="J181" s="8">
        <v>9</v>
      </c>
      <c r="K181" s="8">
        <v>0</v>
      </c>
      <c r="L181" s="8">
        <v>4</v>
      </c>
      <c r="M181" s="8">
        <v>10</v>
      </c>
      <c r="N181" s="8">
        <v>3</v>
      </c>
      <c r="O181" s="8">
        <v>0</v>
      </c>
      <c r="P181" s="8">
        <v>13</v>
      </c>
      <c r="Q181" s="8">
        <v>0</v>
      </c>
      <c r="R181" s="8">
        <v>0</v>
      </c>
    </row>
    <row r="182" spans="1:18" x14ac:dyDescent="0.25">
      <c r="A182" s="8" t="s">
        <v>424</v>
      </c>
      <c r="B182" s="3" t="s">
        <v>249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</row>
    <row r="183" spans="1:18" x14ac:dyDescent="0.25">
      <c r="A183" s="8" t="s">
        <v>425</v>
      </c>
      <c r="B183" s="3" t="s">
        <v>141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</row>
    <row r="184" spans="1:18" x14ac:dyDescent="0.25">
      <c r="A184" s="8" t="s">
        <v>608</v>
      </c>
      <c r="B184" s="3" t="s">
        <v>247</v>
      </c>
      <c r="C184" s="8">
        <v>1</v>
      </c>
      <c r="D184" s="8">
        <v>0</v>
      </c>
      <c r="E184" s="8">
        <v>3</v>
      </c>
      <c r="F184" s="8">
        <v>4</v>
      </c>
      <c r="G184" s="8">
        <v>0</v>
      </c>
      <c r="H184" s="8">
        <v>0</v>
      </c>
      <c r="I184" s="8">
        <v>0</v>
      </c>
      <c r="J184" s="8">
        <v>8</v>
      </c>
      <c r="K184" s="8">
        <v>2</v>
      </c>
      <c r="L184" s="8">
        <v>9</v>
      </c>
      <c r="M184" s="8">
        <v>12</v>
      </c>
      <c r="N184" s="8">
        <v>5</v>
      </c>
      <c r="O184" s="8">
        <v>0</v>
      </c>
      <c r="P184" s="8">
        <v>3</v>
      </c>
      <c r="Q184" s="8">
        <v>1</v>
      </c>
      <c r="R184" s="8">
        <v>0</v>
      </c>
    </row>
    <row r="185" spans="1:18" x14ac:dyDescent="0.25">
      <c r="A185" s="8" t="s">
        <v>426</v>
      </c>
      <c r="B185" s="3" t="s">
        <v>251</v>
      </c>
      <c r="C185" s="8">
        <v>0</v>
      </c>
      <c r="D185" s="8">
        <v>0</v>
      </c>
      <c r="E185" s="8">
        <v>0</v>
      </c>
      <c r="F185" s="8">
        <v>4</v>
      </c>
      <c r="G185" s="8">
        <v>3</v>
      </c>
      <c r="H185" s="8">
        <v>0</v>
      </c>
      <c r="I185" s="8">
        <v>0</v>
      </c>
      <c r="J185" s="8">
        <v>4</v>
      </c>
      <c r="K185" s="8">
        <v>0</v>
      </c>
      <c r="L185" s="8">
        <v>2</v>
      </c>
      <c r="M185" s="8">
        <v>5</v>
      </c>
      <c r="N185" s="8">
        <v>3</v>
      </c>
      <c r="O185" s="8">
        <v>0</v>
      </c>
      <c r="P185" s="8">
        <v>6</v>
      </c>
      <c r="Q185" s="8">
        <v>3</v>
      </c>
      <c r="R185" s="8">
        <v>0</v>
      </c>
    </row>
    <row r="186" spans="1:18" x14ac:dyDescent="0.25">
      <c r="A186" s="8" t="s">
        <v>427</v>
      </c>
      <c r="B186" s="3" t="s">
        <v>253</v>
      </c>
      <c r="C186" s="8">
        <v>1</v>
      </c>
      <c r="D186" s="8">
        <v>0</v>
      </c>
      <c r="E186" s="8">
        <v>2</v>
      </c>
      <c r="F186" s="8">
        <v>2</v>
      </c>
      <c r="G186" s="8">
        <v>0</v>
      </c>
      <c r="H186" s="8">
        <v>1</v>
      </c>
      <c r="I186" s="8">
        <v>1</v>
      </c>
      <c r="J186" s="8">
        <v>5</v>
      </c>
      <c r="K186" s="8">
        <v>2</v>
      </c>
      <c r="L186" s="8">
        <v>10</v>
      </c>
      <c r="M186" s="8">
        <v>4</v>
      </c>
      <c r="N186" s="8">
        <v>0</v>
      </c>
      <c r="O186" s="8">
        <v>0</v>
      </c>
      <c r="P186" s="8">
        <v>6</v>
      </c>
      <c r="Q186" s="8">
        <v>2</v>
      </c>
      <c r="R186" s="8">
        <v>0</v>
      </c>
    </row>
    <row r="187" spans="1:18" x14ac:dyDescent="0.25">
      <c r="A187" s="8" t="s">
        <v>428</v>
      </c>
      <c r="B187" s="3" t="s">
        <v>336</v>
      </c>
      <c r="C187" s="8">
        <v>1</v>
      </c>
      <c r="D187" s="8">
        <v>0</v>
      </c>
      <c r="E187" s="8">
        <v>0</v>
      </c>
      <c r="F187" s="8">
        <v>1</v>
      </c>
      <c r="G187" s="8">
        <v>0</v>
      </c>
      <c r="H187" s="8">
        <v>0</v>
      </c>
      <c r="I187" s="8">
        <v>0</v>
      </c>
      <c r="J187" s="8">
        <v>4</v>
      </c>
      <c r="K187" s="8">
        <v>1</v>
      </c>
      <c r="L187" s="8">
        <v>5</v>
      </c>
      <c r="M187" s="8">
        <v>14</v>
      </c>
      <c r="N187" s="8">
        <v>2</v>
      </c>
      <c r="O187" s="8">
        <v>0</v>
      </c>
      <c r="P187" s="8">
        <v>4</v>
      </c>
      <c r="Q187" s="8">
        <v>0</v>
      </c>
      <c r="R187" s="8">
        <v>0</v>
      </c>
    </row>
    <row r="188" spans="1:18" x14ac:dyDescent="0.25">
      <c r="A188" s="8" t="s">
        <v>429</v>
      </c>
      <c r="B188" s="3" t="s">
        <v>255</v>
      </c>
      <c r="C188" s="8">
        <v>0</v>
      </c>
      <c r="D188" s="8">
        <v>0</v>
      </c>
      <c r="E188" s="8">
        <v>1</v>
      </c>
      <c r="F188" s="8">
        <v>4</v>
      </c>
      <c r="G188" s="8">
        <v>1</v>
      </c>
      <c r="H188" s="8">
        <v>0</v>
      </c>
      <c r="I188" s="8">
        <v>0</v>
      </c>
      <c r="J188" s="8">
        <v>7</v>
      </c>
      <c r="K188" s="8">
        <v>4</v>
      </c>
      <c r="L188" s="8">
        <v>9</v>
      </c>
      <c r="M188" s="8">
        <v>10</v>
      </c>
      <c r="N188" s="8">
        <v>7</v>
      </c>
      <c r="O188" s="8">
        <v>0</v>
      </c>
      <c r="P188" s="8">
        <v>7</v>
      </c>
      <c r="Q188" s="8">
        <v>1</v>
      </c>
      <c r="R188" s="8">
        <v>0</v>
      </c>
    </row>
    <row r="189" spans="1:18" x14ac:dyDescent="0.25">
      <c r="A189" s="8" t="s">
        <v>96</v>
      </c>
      <c r="B189" s="3" t="s">
        <v>62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</row>
    <row r="190" spans="1:18" x14ac:dyDescent="0.25">
      <c r="A190" s="8" t="s">
        <v>430</v>
      </c>
      <c r="B190" s="3" t="s">
        <v>93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</row>
    <row r="191" spans="1:18" x14ac:dyDescent="0.25">
      <c r="A191" s="8" t="s">
        <v>146</v>
      </c>
      <c r="B191" s="3" t="s">
        <v>63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</row>
    <row r="192" spans="1:18" x14ac:dyDescent="0.25">
      <c r="A192" s="8" t="s">
        <v>147</v>
      </c>
      <c r="B192" s="3" t="s">
        <v>148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</row>
    <row r="193" spans="1:18" x14ac:dyDescent="0.25">
      <c r="A193" s="8" t="s">
        <v>149</v>
      </c>
      <c r="B193" s="3" t="s">
        <v>150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</row>
    <row r="194" spans="1:18" x14ac:dyDescent="0.25">
      <c r="A194" s="8" t="s">
        <v>151</v>
      </c>
      <c r="B194" s="3" t="s">
        <v>64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</row>
    <row r="195" spans="1:18" x14ac:dyDescent="0.25">
      <c r="A195" s="8" t="s">
        <v>97</v>
      </c>
      <c r="B195" s="3" t="s">
        <v>66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</row>
    <row r="196" spans="1:18" x14ac:dyDescent="0.25">
      <c r="A196" s="8" t="s">
        <v>98</v>
      </c>
      <c r="B196" s="3" t="s">
        <v>99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</row>
    <row r="197" spans="1:18" x14ac:dyDescent="0.25">
      <c r="A197" s="8" t="s">
        <v>152</v>
      </c>
      <c r="B197" s="3" t="s">
        <v>153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</row>
    <row r="198" spans="1:18" x14ac:dyDescent="0.25">
      <c r="A198" s="8" t="s">
        <v>609</v>
      </c>
      <c r="B198" s="3" t="s">
        <v>256</v>
      </c>
      <c r="C198" s="8">
        <v>0</v>
      </c>
      <c r="D198" s="8">
        <v>1</v>
      </c>
      <c r="E198" s="8">
        <v>0</v>
      </c>
      <c r="F198" s="8">
        <v>2</v>
      </c>
      <c r="G198" s="8">
        <v>0</v>
      </c>
      <c r="H198" s="8">
        <v>0</v>
      </c>
      <c r="I198" s="8">
        <v>0</v>
      </c>
      <c r="J198" s="8">
        <v>3</v>
      </c>
      <c r="K198" s="8">
        <v>2</v>
      </c>
      <c r="L198" s="8">
        <v>2</v>
      </c>
      <c r="M198" s="8">
        <v>6</v>
      </c>
      <c r="N198" s="8">
        <v>2</v>
      </c>
      <c r="O198" s="8">
        <v>0</v>
      </c>
      <c r="P198" s="8">
        <v>6</v>
      </c>
      <c r="Q198" s="8">
        <v>1</v>
      </c>
      <c r="R198" s="8">
        <v>0</v>
      </c>
    </row>
    <row r="199" spans="1:18" x14ac:dyDescent="0.25">
      <c r="A199" s="8" t="s">
        <v>610</v>
      </c>
      <c r="B199" s="3" t="s">
        <v>154</v>
      </c>
      <c r="C199" s="8">
        <v>1</v>
      </c>
      <c r="D199" s="8">
        <v>1</v>
      </c>
      <c r="E199" s="8">
        <v>2</v>
      </c>
      <c r="F199" s="8">
        <v>2</v>
      </c>
      <c r="G199" s="8">
        <v>1</v>
      </c>
      <c r="H199" s="8">
        <v>0</v>
      </c>
      <c r="I199" s="8">
        <v>0</v>
      </c>
      <c r="J199" s="8">
        <v>7</v>
      </c>
      <c r="K199" s="8">
        <v>0</v>
      </c>
      <c r="L199" s="8">
        <v>9</v>
      </c>
      <c r="M199" s="8">
        <v>10</v>
      </c>
      <c r="N199" s="8">
        <v>8</v>
      </c>
      <c r="O199" s="8">
        <v>0</v>
      </c>
      <c r="P199" s="8">
        <v>4</v>
      </c>
      <c r="Q199" s="8">
        <v>2</v>
      </c>
      <c r="R199" s="8">
        <v>0</v>
      </c>
    </row>
    <row r="200" spans="1:18" x14ac:dyDescent="0.25">
      <c r="A200" s="8" t="s">
        <v>155</v>
      </c>
      <c r="B200" s="3" t="s">
        <v>156</v>
      </c>
      <c r="C200" s="8">
        <v>0</v>
      </c>
      <c r="D200" s="8">
        <v>0</v>
      </c>
      <c r="E200" s="8">
        <v>4</v>
      </c>
      <c r="F200" s="8">
        <v>0</v>
      </c>
      <c r="G200" s="8">
        <v>0</v>
      </c>
      <c r="H200" s="8">
        <v>0</v>
      </c>
      <c r="I200" s="8">
        <v>0</v>
      </c>
      <c r="J200" s="8">
        <v>5</v>
      </c>
      <c r="K200" s="8">
        <v>0</v>
      </c>
      <c r="L200" s="8">
        <v>6</v>
      </c>
      <c r="M200" s="8">
        <v>7</v>
      </c>
      <c r="N200" s="8">
        <v>1</v>
      </c>
      <c r="O200" s="8">
        <v>0</v>
      </c>
      <c r="P200" s="8">
        <v>4</v>
      </c>
      <c r="Q200" s="8">
        <v>0</v>
      </c>
      <c r="R200" s="8">
        <v>0</v>
      </c>
    </row>
    <row r="201" spans="1:18" x14ac:dyDescent="0.25">
      <c r="A201" s="8" t="s">
        <v>157</v>
      </c>
      <c r="B201" s="3" t="s">
        <v>68</v>
      </c>
      <c r="C201" s="8">
        <v>0</v>
      </c>
      <c r="D201" s="8">
        <v>0</v>
      </c>
      <c r="E201" s="8">
        <v>1</v>
      </c>
      <c r="F201" s="8">
        <v>4</v>
      </c>
      <c r="G201" s="8">
        <v>0</v>
      </c>
      <c r="H201" s="8">
        <v>0</v>
      </c>
      <c r="I201" s="8">
        <v>0</v>
      </c>
      <c r="J201" s="8">
        <v>9</v>
      </c>
      <c r="K201" s="8">
        <v>0</v>
      </c>
      <c r="L201" s="8">
        <v>7</v>
      </c>
      <c r="M201" s="8">
        <v>11</v>
      </c>
      <c r="N201" s="8">
        <v>5</v>
      </c>
      <c r="O201" s="8">
        <v>0</v>
      </c>
      <c r="P201" s="8">
        <v>5</v>
      </c>
      <c r="Q201" s="8">
        <v>1</v>
      </c>
      <c r="R201" s="8">
        <v>0</v>
      </c>
    </row>
    <row r="202" spans="1:18" x14ac:dyDescent="0.25">
      <c r="A202" s="8" t="s">
        <v>158</v>
      </c>
      <c r="B202" s="3" t="s">
        <v>159</v>
      </c>
      <c r="C202" s="8">
        <v>0</v>
      </c>
      <c r="D202" s="8">
        <v>0</v>
      </c>
      <c r="E202" s="8">
        <v>0</v>
      </c>
      <c r="F202" s="8">
        <v>3</v>
      </c>
      <c r="G202" s="8">
        <v>0</v>
      </c>
      <c r="H202" s="8">
        <v>0</v>
      </c>
      <c r="I202" s="8">
        <v>0</v>
      </c>
      <c r="J202" s="8">
        <v>8</v>
      </c>
      <c r="K202" s="8">
        <v>1</v>
      </c>
      <c r="L202" s="8">
        <v>4</v>
      </c>
      <c r="M202" s="8">
        <v>13</v>
      </c>
      <c r="N202" s="8">
        <v>6</v>
      </c>
      <c r="O202" s="8">
        <v>0</v>
      </c>
      <c r="P202" s="8">
        <v>2</v>
      </c>
      <c r="Q202" s="8">
        <v>2</v>
      </c>
      <c r="R202" s="8">
        <v>0</v>
      </c>
    </row>
    <row r="203" spans="1:18" x14ac:dyDescent="0.25">
      <c r="A203" s="8" t="s">
        <v>160</v>
      </c>
      <c r="B203" s="3" t="s">
        <v>161</v>
      </c>
      <c r="C203" s="8">
        <v>0</v>
      </c>
      <c r="D203" s="8">
        <v>0</v>
      </c>
      <c r="E203" s="8">
        <v>3</v>
      </c>
      <c r="F203" s="8">
        <v>0</v>
      </c>
      <c r="G203" s="8">
        <v>0</v>
      </c>
      <c r="H203" s="8">
        <v>0</v>
      </c>
      <c r="I203" s="8">
        <v>0</v>
      </c>
      <c r="J203" s="8">
        <v>6</v>
      </c>
      <c r="K203" s="8">
        <v>2</v>
      </c>
      <c r="L203" s="8">
        <v>5</v>
      </c>
      <c r="M203" s="8">
        <v>6</v>
      </c>
      <c r="N203" s="8">
        <v>4</v>
      </c>
      <c r="O203" s="8">
        <v>0</v>
      </c>
      <c r="P203" s="8">
        <v>5</v>
      </c>
      <c r="Q203" s="8">
        <v>0</v>
      </c>
      <c r="R203" s="8">
        <v>0</v>
      </c>
    </row>
    <row r="204" spans="1:18" x14ac:dyDescent="0.25">
      <c r="A204" s="8" t="s">
        <v>100</v>
      </c>
      <c r="B204" s="3" t="s">
        <v>101</v>
      </c>
      <c r="C204" s="8">
        <v>0</v>
      </c>
      <c r="D204" s="8">
        <v>0</v>
      </c>
      <c r="E204" s="8">
        <v>3</v>
      </c>
      <c r="F204" s="8">
        <v>4</v>
      </c>
      <c r="G204" s="8">
        <v>0</v>
      </c>
      <c r="H204" s="8">
        <v>0</v>
      </c>
      <c r="I204" s="8">
        <v>0</v>
      </c>
      <c r="J204" s="8">
        <v>7</v>
      </c>
      <c r="K204" s="8">
        <v>1</v>
      </c>
      <c r="L204" s="8">
        <v>6</v>
      </c>
      <c r="M204" s="8">
        <v>19</v>
      </c>
      <c r="N204" s="8">
        <v>5</v>
      </c>
      <c r="O204" s="8">
        <v>0</v>
      </c>
      <c r="P204" s="8">
        <v>5</v>
      </c>
      <c r="Q204" s="8">
        <v>0</v>
      </c>
      <c r="R204" s="8">
        <v>3</v>
      </c>
    </row>
    <row r="205" spans="1:18" x14ac:dyDescent="0.25">
      <c r="A205" s="8" t="s">
        <v>162</v>
      </c>
      <c r="B205" s="3" t="s">
        <v>163</v>
      </c>
      <c r="C205" s="8">
        <v>0</v>
      </c>
      <c r="D205" s="8">
        <v>0</v>
      </c>
      <c r="E205" s="8">
        <v>3</v>
      </c>
      <c r="F205" s="8">
        <v>0</v>
      </c>
      <c r="G205" s="8">
        <v>0</v>
      </c>
      <c r="H205" s="8">
        <v>0</v>
      </c>
      <c r="I205" s="8">
        <v>0</v>
      </c>
      <c r="J205" s="8">
        <v>7</v>
      </c>
      <c r="K205" s="8">
        <v>3</v>
      </c>
      <c r="L205" s="8">
        <v>8</v>
      </c>
      <c r="M205" s="8">
        <v>11</v>
      </c>
      <c r="N205" s="8">
        <v>5</v>
      </c>
      <c r="O205" s="8">
        <v>0</v>
      </c>
      <c r="P205" s="8">
        <v>3</v>
      </c>
      <c r="Q205" s="8">
        <v>0</v>
      </c>
      <c r="R205" s="8">
        <v>0</v>
      </c>
    </row>
    <row r="206" spans="1:18" x14ac:dyDescent="0.25">
      <c r="A206" s="8" t="s">
        <v>164</v>
      </c>
      <c r="B206" s="3" t="s">
        <v>165</v>
      </c>
      <c r="C206" s="8">
        <v>0</v>
      </c>
      <c r="D206" s="8">
        <v>0</v>
      </c>
      <c r="E206" s="8">
        <v>1</v>
      </c>
      <c r="F206" s="8">
        <v>1</v>
      </c>
      <c r="G206" s="8">
        <v>0</v>
      </c>
      <c r="H206" s="8">
        <v>0</v>
      </c>
      <c r="I206" s="8">
        <v>0</v>
      </c>
      <c r="J206" s="8">
        <v>2</v>
      </c>
      <c r="K206" s="8">
        <v>4</v>
      </c>
      <c r="L206" s="8">
        <v>11</v>
      </c>
      <c r="M206" s="8">
        <v>7</v>
      </c>
      <c r="N206" s="8">
        <v>4</v>
      </c>
      <c r="O206" s="8">
        <v>0</v>
      </c>
      <c r="P206" s="8">
        <v>5</v>
      </c>
      <c r="Q206" s="8">
        <v>1</v>
      </c>
      <c r="R206" s="8">
        <v>0</v>
      </c>
    </row>
    <row r="207" spans="1:18" x14ac:dyDescent="0.25">
      <c r="A207" s="8" t="s">
        <v>102</v>
      </c>
      <c r="B207" s="3" t="s">
        <v>70</v>
      </c>
      <c r="C207" s="8">
        <v>0</v>
      </c>
      <c r="D207" s="8">
        <v>1</v>
      </c>
      <c r="E207" s="8">
        <v>2</v>
      </c>
      <c r="F207" s="8">
        <v>4</v>
      </c>
      <c r="G207" s="8">
        <v>0</v>
      </c>
      <c r="H207" s="8">
        <v>0</v>
      </c>
      <c r="I207" s="8">
        <v>0</v>
      </c>
      <c r="J207" s="8">
        <v>7</v>
      </c>
      <c r="K207" s="8">
        <v>3</v>
      </c>
      <c r="L207" s="8">
        <v>11</v>
      </c>
      <c r="M207" s="8">
        <v>1</v>
      </c>
      <c r="N207" s="8">
        <v>5</v>
      </c>
      <c r="O207" s="8">
        <v>0</v>
      </c>
      <c r="P207" s="8">
        <v>9</v>
      </c>
      <c r="Q207" s="8">
        <v>2</v>
      </c>
      <c r="R207" s="8">
        <v>0</v>
      </c>
    </row>
    <row r="208" spans="1:18" x14ac:dyDescent="0.25">
      <c r="A208" s="8" t="s">
        <v>166</v>
      </c>
      <c r="B208" s="3" t="s">
        <v>167</v>
      </c>
      <c r="C208" s="8">
        <v>0</v>
      </c>
      <c r="D208" s="8">
        <v>0</v>
      </c>
      <c r="E208" s="8">
        <v>0</v>
      </c>
      <c r="F208" s="8">
        <v>5</v>
      </c>
      <c r="G208" s="8">
        <v>0</v>
      </c>
      <c r="H208" s="8">
        <v>0</v>
      </c>
      <c r="I208" s="8">
        <v>0</v>
      </c>
      <c r="J208" s="8">
        <v>5</v>
      </c>
      <c r="K208" s="8">
        <v>1</v>
      </c>
      <c r="L208" s="8">
        <v>9</v>
      </c>
      <c r="M208" s="8">
        <v>3</v>
      </c>
      <c r="N208" s="8">
        <v>2</v>
      </c>
      <c r="O208" s="8">
        <v>0</v>
      </c>
      <c r="P208" s="8">
        <v>7</v>
      </c>
      <c r="Q208" s="8">
        <v>3</v>
      </c>
      <c r="R208" s="8">
        <v>1</v>
      </c>
    </row>
    <row r="209" spans="1:18" x14ac:dyDescent="0.25">
      <c r="A209" s="8" t="s">
        <v>168</v>
      </c>
      <c r="B209" s="3" t="s">
        <v>169</v>
      </c>
      <c r="C209" s="8">
        <v>0</v>
      </c>
      <c r="D209" s="8">
        <v>0</v>
      </c>
      <c r="E209" s="8">
        <v>5</v>
      </c>
      <c r="F209" s="8">
        <v>2</v>
      </c>
      <c r="G209" s="8">
        <v>0</v>
      </c>
      <c r="H209" s="8">
        <v>0</v>
      </c>
      <c r="I209" s="8">
        <v>0</v>
      </c>
      <c r="J209" s="8">
        <v>10</v>
      </c>
      <c r="K209" s="8">
        <v>6</v>
      </c>
      <c r="L209" s="8">
        <v>8</v>
      </c>
      <c r="M209" s="8">
        <v>13</v>
      </c>
      <c r="N209" s="8">
        <v>14</v>
      </c>
      <c r="O209" s="8">
        <v>0</v>
      </c>
      <c r="P209" s="8">
        <v>4</v>
      </c>
      <c r="Q209" s="8">
        <v>5</v>
      </c>
      <c r="R209" s="8">
        <v>0</v>
      </c>
    </row>
    <row r="210" spans="1:18" x14ac:dyDescent="0.25">
      <c r="A210" s="8" t="s">
        <v>170</v>
      </c>
      <c r="B210" s="3" t="s">
        <v>171</v>
      </c>
      <c r="C210" s="8">
        <v>0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1</v>
      </c>
      <c r="K210" s="8">
        <v>2</v>
      </c>
      <c r="L210" s="8">
        <v>3</v>
      </c>
      <c r="M210" s="8">
        <v>9</v>
      </c>
      <c r="N210" s="8">
        <v>1</v>
      </c>
      <c r="O210" s="8">
        <v>0</v>
      </c>
      <c r="P210" s="8">
        <v>2</v>
      </c>
      <c r="Q210" s="8">
        <v>0</v>
      </c>
      <c r="R210" s="8">
        <v>0</v>
      </c>
    </row>
    <row r="211" spans="1:18" x14ac:dyDescent="0.25">
      <c r="A211" s="8" t="s">
        <v>172</v>
      </c>
      <c r="B211" s="3" t="s">
        <v>173</v>
      </c>
      <c r="C211" s="8">
        <v>1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3</v>
      </c>
      <c r="K211" s="8">
        <v>4</v>
      </c>
      <c r="L211" s="8">
        <v>6</v>
      </c>
      <c r="M211" s="8">
        <v>13</v>
      </c>
      <c r="N211" s="8">
        <v>3</v>
      </c>
      <c r="O211" s="8">
        <v>0</v>
      </c>
      <c r="P211" s="8">
        <v>4</v>
      </c>
      <c r="Q211" s="8">
        <v>1</v>
      </c>
      <c r="R211" s="8">
        <v>0</v>
      </c>
    </row>
    <row r="212" spans="1:18" x14ac:dyDescent="0.25">
      <c r="A212" s="8" t="s">
        <v>174</v>
      </c>
      <c r="B212" s="3" t="s">
        <v>175</v>
      </c>
      <c r="C212" s="8">
        <v>0</v>
      </c>
      <c r="D212" s="8">
        <v>0</v>
      </c>
      <c r="E212" s="8">
        <v>0</v>
      </c>
      <c r="F212" s="8">
        <v>1</v>
      </c>
      <c r="G212" s="8">
        <v>0</v>
      </c>
      <c r="H212" s="8">
        <v>0</v>
      </c>
      <c r="I212" s="8">
        <v>0</v>
      </c>
      <c r="J212" s="8">
        <v>7</v>
      </c>
      <c r="K212" s="8">
        <v>4</v>
      </c>
      <c r="L212" s="8">
        <v>11</v>
      </c>
      <c r="M212" s="8">
        <v>1</v>
      </c>
      <c r="N212" s="8">
        <v>6</v>
      </c>
      <c r="O212" s="8">
        <v>0</v>
      </c>
      <c r="P212" s="8">
        <v>5</v>
      </c>
      <c r="Q212" s="8">
        <v>0</v>
      </c>
      <c r="R212" s="8">
        <v>0</v>
      </c>
    </row>
    <row r="213" spans="1:18" x14ac:dyDescent="0.25">
      <c r="A213" s="8" t="s">
        <v>176</v>
      </c>
      <c r="B213" s="3" t="s">
        <v>177</v>
      </c>
      <c r="C213" s="8">
        <v>0</v>
      </c>
      <c r="D213" s="8">
        <v>1</v>
      </c>
      <c r="E213" s="8">
        <v>0</v>
      </c>
      <c r="F213" s="8">
        <v>6</v>
      </c>
      <c r="G213" s="8">
        <v>0</v>
      </c>
      <c r="H213" s="8">
        <v>0</v>
      </c>
      <c r="I213" s="8">
        <v>0</v>
      </c>
      <c r="J213" s="8">
        <v>9</v>
      </c>
      <c r="K213" s="8">
        <v>2</v>
      </c>
      <c r="L213" s="8">
        <v>5</v>
      </c>
      <c r="M213" s="8">
        <v>13</v>
      </c>
      <c r="N213" s="8">
        <v>4</v>
      </c>
      <c r="O213" s="8">
        <v>0</v>
      </c>
      <c r="P213" s="8">
        <v>4</v>
      </c>
      <c r="Q213" s="8">
        <v>1</v>
      </c>
      <c r="R213" s="8">
        <v>0</v>
      </c>
    </row>
    <row r="214" spans="1:18" x14ac:dyDescent="0.25">
      <c r="A214" s="8" t="s">
        <v>178</v>
      </c>
      <c r="B214" s="3" t="s">
        <v>74</v>
      </c>
      <c r="C214" s="8">
        <v>0</v>
      </c>
      <c r="D214" s="8">
        <v>0</v>
      </c>
      <c r="E214" s="8">
        <v>2</v>
      </c>
      <c r="F214" s="8">
        <v>2</v>
      </c>
      <c r="G214" s="8">
        <v>0</v>
      </c>
      <c r="H214" s="8">
        <v>1</v>
      </c>
      <c r="I214" s="8">
        <v>1</v>
      </c>
      <c r="J214" s="8">
        <v>4</v>
      </c>
      <c r="K214" s="8">
        <v>1</v>
      </c>
      <c r="L214" s="8">
        <v>8</v>
      </c>
      <c r="M214" s="8">
        <v>4</v>
      </c>
      <c r="N214" s="8">
        <v>1</v>
      </c>
      <c r="O214" s="8">
        <v>0</v>
      </c>
      <c r="P214" s="8">
        <v>4</v>
      </c>
      <c r="Q214" s="8">
        <v>2</v>
      </c>
      <c r="R214" s="8">
        <v>1</v>
      </c>
    </row>
    <row r="215" spans="1:18" x14ac:dyDescent="0.25">
      <c r="A215" s="8" t="s">
        <v>436</v>
      </c>
      <c r="B215" s="3" t="s">
        <v>144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3</v>
      </c>
      <c r="K215" s="8">
        <v>0</v>
      </c>
      <c r="L215" s="8">
        <v>1</v>
      </c>
      <c r="M215" s="8">
        <v>12</v>
      </c>
      <c r="N215" s="8">
        <v>4</v>
      </c>
      <c r="O215" s="8">
        <v>0</v>
      </c>
      <c r="P215" s="8">
        <v>2</v>
      </c>
      <c r="Q215" s="8">
        <v>0</v>
      </c>
      <c r="R215" s="8">
        <v>0</v>
      </c>
    </row>
    <row r="216" spans="1:18" x14ac:dyDescent="0.25">
      <c r="A216" s="8" t="s">
        <v>103</v>
      </c>
      <c r="B216" s="3" t="s">
        <v>75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3</v>
      </c>
      <c r="K216" s="8">
        <v>3</v>
      </c>
      <c r="L216" s="8">
        <v>7</v>
      </c>
      <c r="M216" s="8">
        <v>5</v>
      </c>
      <c r="N216" s="8">
        <v>7</v>
      </c>
      <c r="O216" s="8">
        <v>0</v>
      </c>
      <c r="P216" s="8">
        <v>4</v>
      </c>
      <c r="Q216" s="8">
        <v>3</v>
      </c>
      <c r="R216" s="8">
        <v>0</v>
      </c>
    </row>
    <row r="217" spans="1:18" x14ac:dyDescent="0.25">
      <c r="A217" s="8" t="s">
        <v>432</v>
      </c>
      <c r="B217" s="3" t="s">
        <v>281</v>
      </c>
      <c r="C217" s="8">
        <v>0</v>
      </c>
      <c r="D217" s="8">
        <v>0</v>
      </c>
      <c r="E217" s="8">
        <v>1</v>
      </c>
      <c r="F217" s="8">
        <v>2</v>
      </c>
      <c r="G217" s="8">
        <v>0</v>
      </c>
      <c r="H217" s="8">
        <v>0</v>
      </c>
      <c r="I217" s="8">
        <v>0</v>
      </c>
      <c r="J217" s="8">
        <v>5</v>
      </c>
      <c r="K217" s="8">
        <v>3</v>
      </c>
      <c r="L217" s="8">
        <v>5</v>
      </c>
      <c r="M217" s="8">
        <v>11</v>
      </c>
      <c r="N217" s="8">
        <v>0</v>
      </c>
      <c r="O217" s="8">
        <v>0</v>
      </c>
      <c r="P217" s="8">
        <v>2</v>
      </c>
      <c r="Q217" s="8">
        <v>0</v>
      </c>
      <c r="R217" s="8">
        <v>0</v>
      </c>
    </row>
    <row r="218" spans="1:18" x14ac:dyDescent="0.25">
      <c r="A218" s="8" t="s">
        <v>179</v>
      </c>
      <c r="B218" s="3" t="s">
        <v>180</v>
      </c>
      <c r="C218" s="8">
        <v>0</v>
      </c>
      <c r="D218" s="8">
        <v>0</v>
      </c>
      <c r="E218" s="8">
        <v>3</v>
      </c>
      <c r="F218" s="8">
        <v>4</v>
      </c>
      <c r="G218" s="8">
        <v>0</v>
      </c>
      <c r="H218" s="8">
        <v>0</v>
      </c>
      <c r="I218" s="8">
        <v>0</v>
      </c>
      <c r="J218" s="8">
        <v>12</v>
      </c>
      <c r="K218" s="8">
        <v>3</v>
      </c>
      <c r="L218" s="8">
        <v>5</v>
      </c>
      <c r="M218" s="8">
        <v>18</v>
      </c>
      <c r="N218" s="8">
        <v>14</v>
      </c>
      <c r="O218" s="8">
        <v>0</v>
      </c>
      <c r="P218" s="8">
        <v>4</v>
      </c>
      <c r="Q218" s="8">
        <v>2</v>
      </c>
      <c r="R218" s="8">
        <v>0</v>
      </c>
    </row>
    <row r="219" spans="1:18" x14ac:dyDescent="0.25">
      <c r="A219" s="8" t="s">
        <v>104</v>
      </c>
      <c r="B219" s="3" t="s">
        <v>105</v>
      </c>
      <c r="C219" s="8">
        <v>0</v>
      </c>
      <c r="D219" s="8">
        <v>0</v>
      </c>
      <c r="E219" s="8">
        <v>1</v>
      </c>
      <c r="F219" s="8">
        <v>2</v>
      </c>
      <c r="G219" s="8">
        <v>0</v>
      </c>
      <c r="H219" s="8">
        <v>0</v>
      </c>
      <c r="I219" s="8">
        <v>0</v>
      </c>
      <c r="J219" s="8">
        <v>3</v>
      </c>
      <c r="K219" s="8">
        <v>2</v>
      </c>
      <c r="L219" s="8">
        <v>6</v>
      </c>
      <c r="M219" s="8">
        <v>26</v>
      </c>
      <c r="N219" s="8">
        <v>8</v>
      </c>
      <c r="O219" s="8">
        <v>0</v>
      </c>
      <c r="P219" s="8">
        <v>1</v>
      </c>
      <c r="Q219" s="8">
        <v>0</v>
      </c>
      <c r="R219" s="8">
        <v>0</v>
      </c>
    </row>
    <row r="220" spans="1:18" x14ac:dyDescent="0.25">
      <c r="A220" s="8" t="s">
        <v>257</v>
      </c>
      <c r="B220" s="3" t="s">
        <v>258</v>
      </c>
      <c r="C220" s="8">
        <v>0</v>
      </c>
      <c r="D220" s="8">
        <v>0</v>
      </c>
      <c r="E220" s="8">
        <v>1</v>
      </c>
      <c r="F220" s="8">
        <v>1</v>
      </c>
      <c r="G220" s="8">
        <v>0</v>
      </c>
      <c r="H220" s="8">
        <v>1</v>
      </c>
      <c r="I220" s="8">
        <v>1</v>
      </c>
      <c r="J220" s="8">
        <v>2</v>
      </c>
      <c r="K220" s="8">
        <v>0</v>
      </c>
      <c r="L220" s="8">
        <v>9</v>
      </c>
      <c r="M220" s="8">
        <v>7</v>
      </c>
      <c r="N220" s="8">
        <v>4</v>
      </c>
      <c r="O220" s="8">
        <v>0</v>
      </c>
      <c r="P220" s="8">
        <v>4</v>
      </c>
      <c r="Q220" s="8">
        <v>3</v>
      </c>
      <c r="R220" s="8">
        <v>0</v>
      </c>
    </row>
    <row r="221" spans="1:18" x14ac:dyDescent="0.25">
      <c r="A221" s="8" t="s">
        <v>106</v>
      </c>
      <c r="B221" s="3" t="s">
        <v>107</v>
      </c>
      <c r="C221" s="8">
        <v>0</v>
      </c>
      <c r="D221" s="8">
        <v>0</v>
      </c>
      <c r="E221" s="8">
        <v>0</v>
      </c>
      <c r="F221" s="8">
        <v>2</v>
      </c>
      <c r="G221" s="8">
        <v>0</v>
      </c>
      <c r="H221" s="8">
        <v>0</v>
      </c>
      <c r="I221" s="8">
        <v>0</v>
      </c>
      <c r="J221" s="8">
        <v>2</v>
      </c>
      <c r="K221" s="8">
        <v>2</v>
      </c>
      <c r="L221" s="8">
        <v>4</v>
      </c>
      <c r="M221" s="8">
        <v>9</v>
      </c>
      <c r="N221" s="8">
        <v>1</v>
      </c>
      <c r="O221" s="8">
        <v>0</v>
      </c>
      <c r="P221" s="8">
        <v>3</v>
      </c>
      <c r="Q221" s="8">
        <v>1</v>
      </c>
      <c r="R221" s="8">
        <v>0</v>
      </c>
    </row>
    <row r="222" spans="1:18" x14ac:dyDescent="0.25">
      <c r="A222" s="8" t="s">
        <v>181</v>
      </c>
      <c r="B222" s="3" t="s">
        <v>182</v>
      </c>
      <c r="C222" s="8">
        <v>0</v>
      </c>
      <c r="D222" s="8">
        <v>0</v>
      </c>
      <c r="E222" s="8">
        <v>3</v>
      </c>
      <c r="F222" s="8">
        <v>6</v>
      </c>
      <c r="G222" s="8">
        <v>0</v>
      </c>
      <c r="H222" s="8">
        <v>0</v>
      </c>
      <c r="I222" s="8">
        <v>0</v>
      </c>
      <c r="J222" s="8">
        <v>12</v>
      </c>
      <c r="K222" s="8">
        <v>1</v>
      </c>
      <c r="L222" s="8">
        <v>9</v>
      </c>
      <c r="M222" s="8">
        <v>20</v>
      </c>
      <c r="N222" s="8">
        <v>7</v>
      </c>
      <c r="O222" s="8">
        <v>0</v>
      </c>
      <c r="P222" s="8">
        <v>5</v>
      </c>
      <c r="Q222" s="8">
        <v>1</v>
      </c>
      <c r="R222" s="8">
        <v>0</v>
      </c>
    </row>
    <row r="223" spans="1:18" x14ac:dyDescent="0.25">
      <c r="A223" s="8" t="s">
        <v>108</v>
      </c>
      <c r="B223" s="3" t="s">
        <v>109</v>
      </c>
      <c r="C223" s="8">
        <v>0</v>
      </c>
      <c r="D223" s="8">
        <v>0</v>
      </c>
      <c r="E223" s="8">
        <v>0</v>
      </c>
      <c r="F223" s="8">
        <v>1</v>
      </c>
      <c r="G223" s="8">
        <v>0</v>
      </c>
      <c r="H223" s="8">
        <v>0</v>
      </c>
      <c r="I223" s="8">
        <v>0</v>
      </c>
      <c r="J223" s="8">
        <v>1</v>
      </c>
      <c r="K223" s="8">
        <v>0</v>
      </c>
      <c r="L223" s="8">
        <v>2</v>
      </c>
      <c r="M223" s="8">
        <v>3</v>
      </c>
      <c r="N223" s="8">
        <v>0</v>
      </c>
      <c r="O223" s="8">
        <v>0</v>
      </c>
      <c r="P223" s="8">
        <v>2</v>
      </c>
      <c r="Q223" s="8">
        <v>0</v>
      </c>
      <c r="R223" s="8">
        <v>0</v>
      </c>
    </row>
    <row r="224" spans="1:18" x14ac:dyDescent="0.25">
      <c r="A224" s="8" t="s">
        <v>183</v>
      </c>
      <c r="B224" s="3" t="s">
        <v>184</v>
      </c>
      <c r="C224" s="8">
        <v>0</v>
      </c>
      <c r="D224" s="8">
        <v>0</v>
      </c>
      <c r="E224" s="8">
        <v>2</v>
      </c>
      <c r="F224" s="8">
        <v>0</v>
      </c>
      <c r="G224" s="8">
        <v>0</v>
      </c>
      <c r="H224" s="8">
        <v>1</v>
      </c>
      <c r="I224" s="8">
        <v>1</v>
      </c>
      <c r="J224" s="8">
        <v>4</v>
      </c>
      <c r="K224" s="8">
        <v>3</v>
      </c>
      <c r="L224" s="8">
        <v>12</v>
      </c>
      <c r="M224" s="8">
        <v>5</v>
      </c>
      <c r="N224" s="8">
        <v>3</v>
      </c>
      <c r="O224" s="8">
        <v>0</v>
      </c>
      <c r="P224" s="8">
        <v>5</v>
      </c>
      <c r="Q224" s="8">
        <v>1</v>
      </c>
      <c r="R224" s="8">
        <v>0</v>
      </c>
    </row>
    <row r="225" spans="1:18" x14ac:dyDescent="0.25">
      <c r="A225" s="8" t="s">
        <v>185</v>
      </c>
      <c r="B225" s="3" t="s">
        <v>186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1</v>
      </c>
      <c r="L225" s="8">
        <v>2</v>
      </c>
      <c r="M225" s="8">
        <v>14</v>
      </c>
      <c r="N225" s="8">
        <v>6</v>
      </c>
      <c r="O225" s="8">
        <v>0</v>
      </c>
      <c r="P225" s="8">
        <v>2</v>
      </c>
      <c r="Q225" s="8">
        <v>0</v>
      </c>
      <c r="R225" s="8">
        <v>0</v>
      </c>
    </row>
    <row r="226" spans="1:18" x14ac:dyDescent="0.25">
      <c r="A226" s="8" t="s">
        <v>187</v>
      </c>
      <c r="B226" s="3" t="s">
        <v>188</v>
      </c>
      <c r="C226" s="8">
        <v>0</v>
      </c>
      <c r="D226" s="8">
        <v>0</v>
      </c>
      <c r="E226" s="8">
        <v>0</v>
      </c>
      <c r="F226" s="8">
        <v>4</v>
      </c>
      <c r="G226" s="8">
        <v>0</v>
      </c>
      <c r="H226" s="8">
        <v>0</v>
      </c>
      <c r="I226" s="8">
        <v>0</v>
      </c>
      <c r="J226" s="8">
        <v>6</v>
      </c>
      <c r="K226" s="8">
        <v>0</v>
      </c>
      <c r="L226" s="8">
        <v>6</v>
      </c>
      <c r="M226" s="8">
        <v>20</v>
      </c>
      <c r="N226" s="8">
        <v>10</v>
      </c>
      <c r="O226" s="8">
        <v>0</v>
      </c>
      <c r="P226" s="8">
        <v>2</v>
      </c>
      <c r="Q226" s="8">
        <v>1</v>
      </c>
      <c r="R226" s="8">
        <v>0</v>
      </c>
    </row>
    <row r="227" spans="1:18" x14ac:dyDescent="0.25">
      <c r="A227" s="8" t="s">
        <v>189</v>
      </c>
      <c r="B227" s="3" t="s">
        <v>190</v>
      </c>
      <c r="C227" s="8">
        <v>0</v>
      </c>
      <c r="D227" s="8">
        <v>0</v>
      </c>
      <c r="E227" s="8">
        <v>0</v>
      </c>
      <c r="F227" s="8">
        <v>6</v>
      </c>
      <c r="G227" s="8">
        <v>0</v>
      </c>
      <c r="H227" s="8">
        <v>0</v>
      </c>
      <c r="I227" s="8">
        <v>0</v>
      </c>
      <c r="J227" s="8">
        <v>6</v>
      </c>
      <c r="K227" s="8">
        <v>4</v>
      </c>
      <c r="L227" s="8">
        <v>7</v>
      </c>
      <c r="M227" s="8">
        <v>12</v>
      </c>
      <c r="N227" s="8">
        <v>6</v>
      </c>
      <c r="O227" s="8">
        <v>0</v>
      </c>
      <c r="P227" s="8">
        <v>1</v>
      </c>
      <c r="Q227" s="8">
        <v>1</v>
      </c>
      <c r="R227" s="8">
        <v>0</v>
      </c>
    </row>
    <row r="228" spans="1:18" x14ac:dyDescent="0.25">
      <c r="A228" s="8" t="s">
        <v>191</v>
      </c>
      <c r="B228" s="3" t="s">
        <v>192</v>
      </c>
      <c r="C228" s="8">
        <v>0</v>
      </c>
      <c r="D228" s="8">
        <v>0</v>
      </c>
      <c r="E228" s="8">
        <v>0</v>
      </c>
      <c r="F228" s="8">
        <v>1</v>
      </c>
      <c r="G228" s="8">
        <v>0</v>
      </c>
      <c r="H228" s="8">
        <v>0</v>
      </c>
      <c r="I228" s="8">
        <v>0</v>
      </c>
      <c r="J228" s="8">
        <v>1</v>
      </c>
      <c r="K228" s="8">
        <v>1</v>
      </c>
      <c r="L228" s="8">
        <v>5</v>
      </c>
      <c r="M228" s="8">
        <v>14</v>
      </c>
      <c r="N228" s="8">
        <v>2</v>
      </c>
      <c r="O228" s="8">
        <v>0</v>
      </c>
      <c r="P228" s="8">
        <v>5</v>
      </c>
      <c r="Q228" s="8">
        <v>0</v>
      </c>
      <c r="R228" s="8">
        <v>0</v>
      </c>
    </row>
    <row r="229" spans="1:18" x14ac:dyDescent="0.25">
      <c r="A229" s="8" t="s">
        <v>110</v>
      </c>
      <c r="B229" s="3" t="s">
        <v>111</v>
      </c>
      <c r="C229" s="8">
        <v>0</v>
      </c>
      <c r="D229" s="8">
        <v>0</v>
      </c>
      <c r="E229" s="8">
        <v>0</v>
      </c>
      <c r="F229" s="8">
        <v>2</v>
      </c>
      <c r="G229" s="8">
        <v>0</v>
      </c>
      <c r="H229" s="8">
        <v>0</v>
      </c>
      <c r="I229" s="8">
        <v>0</v>
      </c>
      <c r="J229" s="8">
        <v>2</v>
      </c>
      <c r="K229" s="8">
        <v>0</v>
      </c>
      <c r="L229" s="8">
        <v>4</v>
      </c>
      <c r="M229" s="8">
        <v>7</v>
      </c>
      <c r="N229" s="8">
        <v>4</v>
      </c>
      <c r="O229" s="8">
        <v>0</v>
      </c>
      <c r="P229" s="8">
        <v>2</v>
      </c>
      <c r="Q229" s="8">
        <v>1</v>
      </c>
      <c r="R229" s="8">
        <v>0</v>
      </c>
    </row>
    <row r="230" spans="1:18" x14ac:dyDescent="0.25">
      <c r="A230" s="8" t="s">
        <v>431</v>
      </c>
      <c r="B230" s="3" t="s">
        <v>289</v>
      </c>
      <c r="C230" s="8">
        <v>0</v>
      </c>
      <c r="D230" s="8">
        <v>0</v>
      </c>
      <c r="E230" s="8">
        <v>1</v>
      </c>
      <c r="F230" s="8">
        <v>1</v>
      </c>
      <c r="G230" s="8">
        <v>0</v>
      </c>
      <c r="H230" s="8">
        <v>0</v>
      </c>
      <c r="I230" s="8">
        <v>0</v>
      </c>
      <c r="J230" s="8">
        <v>5</v>
      </c>
      <c r="K230" s="8">
        <v>1</v>
      </c>
      <c r="L230" s="8">
        <v>4</v>
      </c>
      <c r="M230" s="8">
        <v>17</v>
      </c>
      <c r="N230" s="8">
        <v>8</v>
      </c>
      <c r="O230" s="8">
        <v>0</v>
      </c>
      <c r="P230" s="8">
        <v>7</v>
      </c>
      <c r="Q230" s="8">
        <v>1</v>
      </c>
      <c r="R230" s="8">
        <v>0</v>
      </c>
    </row>
    <row r="231" spans="1:18" x14ac:dyDescent="0.25">
      <c r="A231" s="8" t="s">
        <v>259</v>
      </c>
      <c r="B231" s="3" t="s">
        <v>260</v>
      </c>
      <c r="C231" s="8">
        <v>0</v>
      </c>
      <c r="D231" s="8">
        <v>0</v>
      </c>
      <c r="E231" s="8">
        <v>7</v>
      </c>
      <c r="F231" s="8">
        <v>4</v>
      </c>
      <c r="G231" s="8">
        <v>1</v>
      </c>
      <c r="H231" s="8">
        <v>0</v>
      </c>
      <c r="I231" s="8">
        <v>0</v>
      </c>
      <c r="J231" s="8">
        <v>12</v>
      </c>
      <c r="K231" s="8">
        <v>2</v>
      </c>
      <c r="L231" s="8">
        <v>16</v>
      </c>
      <c r="M231" s="8">
        <v>8</v>
      </c>
      <c r="N231" s="8">
        <v>4</v>
      </c>
      <c r="O231" s="8">
        <v>0</v>
      </c>
      <c r="P231" s="8">
        <v>6</v>
      </c>
      <c r="Q231" s="8">
        <v>4</v>
      </c>
      <c r="R231" s="8">
        <v>0</v>
      </c>
    </row>
    <row r="232" spans="1:18" x14ac:dyDescent="0.25">
      <c r="A232" s="8" t="s">
        <v>112</v>
      </c>
      <c r="B232" s="3" t="s">
        <v>113</v>
      </c>
      <c r="C232" s="8">
        <v>0</v>
      </c>
      <c r="D232" s="8">
        <v>0</v>
      </c>
      <c r="E232" s="8">
        <v>2</v>
      </c>
      <c r="F232" s="8">
        <v>2</v>
      </c>
      <c r="G232" s="8">
        <v>0</v>
      </c>
      <c r="H232" s="8">
        <v>0</v>
      </c>
      <c r="I232" s="8">
        <v>0</v>
      </c>
      <c r="J232" s="8">
        <v>4</v>
      </c>
      <c r="K232" s="8">
        <v>0</v>
      </c>
      <c r="L232" s="8">
        <v>9</v>
      </c>
      <c r="M232" s="8">
        <v>7</v>
      </c>
      <c r="N232" s="8">
        <v>5</v>
      </c>
      <c r="O232" s="8">
        <v>0</v>
      </c>
      <c r="P232" s="8">
        <v>4</v>
      </c>
      <c r="Q232" s="8">
        <v>3</v>
      </c>
      <c r="R232" s="8">
        <v>0</v>
      </c>
    </row>
    <row r="233" spans="1:18" x14ac:dyDescent="0.25">
      <c r="A233" s="8" t="s">
        <v>433</v>
      </c>
      <c r="B233" s="3" t="s">
        <v>81</v>
      </c>
      <c r="C233" s="8">
        <v>0</v>
      </c>
      <c r="D233" s="8">
        <v>0</v>
      </c>
      <c r="E233" s="8">
        <v>2</v>
      </c>
      <c r="F233" s="8">
        <v>3</v>
      </c>
      <c r="G233" s="8">
        <v>0</v>
      </c>
      <c r="H233" s="8">
        <v>0</v>
      </c>
      <c r="I233" s="8">
        <v>0</v>
      </c>
      <c r="J233" s="8">
        <v>9</v>
      </c>
      <c r="K233" s="8">
        <v>2</v>
      </c>
      <c r="L233" s="8">
        <v>7</v>
      </c>
      <c r="M233" s="8">
        <v>9</v>
      </c>
      <c r="N233" s="8">
        <v>4</v>
      </c>
      <c r="O233" s="8">
        <v>0</v>
      </c>
      <c r="P233" s="8">
        <v>3</v>
      </c>
      <c r="Q233" s="8">
        <v>1</v>
      </c>
      <c r="R233" s="8">
        <v>1</v>
      </c>
    </row>
    <row r="234" spans="1:18" x14ac:dyDescent="0.25">
      <c r="A234" s="8" t="s">
        <v>114</v>
      </c>
      <c r="B234" s="3" t="s">
        <v>115</v>
      </c>
      <c r="C234" s="8">
        <v>0</v>
      </c>
      <c r="D234" s="8">
        <v>0</v>
      </c>
      <c r="E234" s="8">
        <v>0</v>
      </c>
      <c r="F234" s="8">
        <v>2</v>
      </c>
      <c r="G234" s="8">
        <v>0</v>
      </c>
      <c r="H234" s="8">
        <v>0</v>
      </c>
      <c r="I234" s="8">
        <v>0</v>
      </c>
      <c r="J234" s="8">
        <v>3</v>
      </c>
      <c r="K234" s="8">
        <v>0</v>
      </c>
      <c r="L234" s="8">
        <v>4</v>
      </c>
      <c r="M234" s="8">
        <v>16</v>
      </c>
      <c r="N234" s="8">
        <v>4</v>
      </c>
      <c r="O234" s="8">
        <v>0</v>
      </c>
      <c r="P234" s="8">
        <v>3</v>
      </c>
      <c r="Q234" s="8">
        <v>1</v>
      </c>
      <c r="R234" s="8">
        <v>0</v>
      </c>
    </row>
    <row r="235" spans="1:18" x14ac:dyDescent="0.25">
      <c r="A235" s="8" t="s">
        <v>435</v>
      </c>
      <c r="B235" s="3" t="s">
        <v>294</v>
      </c>
      <c r="C235" s="8">
        <v>1</v>
      </c>
      <c r="D235" s="8">
        <v>0</v>
      </c>
      <c r="E235" s="8">
        <v>5</v>
      </c>
      <c r="F235" s="8">
        <v>4</v>
      </c>
      <c r="G235" s="8">
        <v>1</v>
      </c>
      <c r="H235" s="8">
        <v>0</v>
      </c>
      <c r="I235" s="8">
        <v>0</v>
      </c>
      <c r="J235" s="8">
        <v>9</v>
      </c>
      <c r="K235" s="8">
        <v>6</v>
      </c>
      <c r="L235" s="8">
        <v>15</v>
      </c>
      <c r="M235" s="8">
        <v>4</v>
      </c>
      <c r="N235" s="8">
        <v>5</v>
      </c>
      <c r="O235" s="8">
        <v>0</v>
      </c>
      <c r="P235" s="8">
        <v>1</v>
      </c>
      <c r="Q235" s="8">
        <v>2</v>
      </c>
      <c r="R235" s="8">
        <v>0</v>
      </c>
    </row>
    <row r="236" spans="1:18" x14ac:dyDescent="0.25">
      <c r="A236" s="8" t="s">
        <v>116</v>
      </c>
      <c r="B236" s="3" t="s">
        <v>117</v>
      </c>
      <c r="C236" s="8">
        <v>0</v>
      </c>
      <c r="D236" s="8">
        <v>0</v>
      </c>
      <c r="E236" s="8">
        <v>2</v>
      </c>
      <c r="F236" s="8">
        <v>2</v>
      </c>
      <c r="G236" s="8">
        <v>0</v>
      </c>
      <c r="H236" s="8">
        <v>0</v>
      </c>
      <c r="I236" s="8">
        <v>0</v>
      </c>
      <c r="J236" s="8">
        <v>4</v>
      </c>
      <c r="K236" s="8">
        <v>4</v>
      </c>
      <c r="L236" s="8">
        <v>7</v>
      </c>
      <c r="M236" s="8">
        <v>7</v>
      </c>
      <c r="N236" s="8">
        <v>2</v>
      </c>
      <c r="O236" s="8">
        <v>0</v>
      </c>
      <c r="P236" s="8">
        <v>4</v>
      </c>
      <c r="Q236" s="8">
        <v>1</v>
      </c>
      <c r="R236" s="8">
        <v>0</v>
      </c>
    </row>
    <row r="237" spans="1:18" x14ac:dyDescent="0.25">
      <c r="A237" s="8" t="s">
        <v>193</v>
      </c>
      <c r="B237" s="3" t="s">
        <v>194</v>
      </c>
      <c r="C237" s="8">
        <v>0</v>
      </c>
      <c r="D237" s="8">
        <v>2</v>
      </c>
      <c r="E237" s="8">
        <v>4</v>
      </c>
      <c r="F237" s="8">
        <v>2</v>
      </c>
      <c r="G237" s="8">
        <v>2</v>
      </c>
      <c r="H237" s="8">
        <v>0</v>
      </c>
      <c r="I237" s="8">
        <v>0</v>
      </c>
      <c r="J237" s="8">
        <v>9</v>
      </c>
      <c r="K237" s="8">
        <v>3</v>
      </c>
      <c r="L237" s="8">
        <v>6</v>
      </c>
      <c r="M237" s="8">
        <v>14</v>
      </c>
      <c r="N237" s="8">
        <v>3</v>
      </c>
      <c r="O237" s="8">
        <v>0</v>
      </c>
      <c r="P237" s="8">
        <v>1</v>
      </c>
      <c r="Q237" s="8">
        <v>2</v>
      </c>
      <c r="R237" s="8">
        <v>0</v>
      </c>
    </row>
    <row r="238" spans="1:18" x14ac:dyDescent="0.25">
      <c r="A238" s="8" t="s">
        <v>195</v>
      </c>
      <c r="B238" s="3" t="s">
        <v>196</v>
      </c>
      <c r="C238" s="8">
        <v>0</v>
      </c>
      <c r="D238" s="8">
        <v>0</v>
      </c>
      <c r="E238" s="8">
        <v>1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3</v>
      </c>
      <c r="L238" s="8">
        <v>1</v>
      </c>
      <c r="M238" s="8">
        <v>17</v>
      </c>
      <c r="N238" s="8">
        <v>1</v>
      </c>
      <c r="O238" s="8">
        <v>0</v>
      </c>
      <c r="P238" s="8">
        <v>2</v>
      </c>
      <c r="Q238" s="8">
        <v>1</v>
      </c>
      <c r="R238" s="8">
        <v>0</v>
      </c>
    </row>
    <row r="239" spans="1:18" x14ac:dyDescent="0.25">
      <c r="A239" s="8" t="s">
        <v>197</v>
      </c>
      <c r="B239" s="3" t="s">
        <v>198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1</v>
      </c>
      <c r="K239" s="8">
        <v>0</v>
      </c>
      <c r="L239" s="8">
        <v>5</v>
      </c>
      <c r="M239" s="8">
        <v>4</v>
      </c>
      <c r="N239" s="8">
        <v>0</v>
      </c>
      <c r="O239" s="8">
        <v>0</v>
      </c>
      <c r="P239" s="8">
        <v>4</v>
      </c>
      <c r="Q239" s="8">
        <v>0</v>
      </c>
      <c r="R239" s="8">
        <v>0</v>
      </c>
    </row>
    <row r="240" spans="1:18" x14ac:dyDescent="0.25">
      <c r="A240" s="8" t="s">
        <v>199</v>
      </c>
      <c r="B240" s="3" t="s">
        <v>200</v>
      </c>
      <c r="C240" s="8">
        <v>1</v>
      </c>
      <c r="D240" s="8">
        <v>0</v>
      </c>
      <c r="E240" s="8">
        <v>2</v>
      </c>
      <c r="F240" s="8">
        <v>3</v>
      </c>
      <c r="G240" s="8">
        <v>1</v>
      </c>
      <c r="H240" s="8">
        <v>0</v>
      </c>
      <c r="I240" s="8">
        <v>0</v>
      </c>
      <c r="J240" s="8">
        <v>6</v>
      </c>
      <c r="K240" s="8">
        <v>0</v>
      </c>
      <c r="L240" s="8">
        <v>4</v>
      </c>
      <c r="M240" s="8">
        <v>6</v>
      </c>
      <c r="N240" s="8">
        <v>4</v>
      </c>
      <c r="O240" s="8">
        <v>0</v>
      </c>
      <c r="P240" s="8">
        <v>3</v>
      </c>
      <c r="Q240" s="8">
        <v>0</v>
      </c>
      <c r="R240" s="8">
        <v>0</v>
      </c>
    </row>
    <row r="241" spans="1:18" x14ac:dyDescent="0.25">
      <c r="A241" s="8" t="s">
        <v>201</v>
      </c>
      <c r="B241" s="3" t="s">
        <v>202</v>
      </c>
      <c r="C241" s="8">
        <v>0</v>
      </c>
      <c r="D241" s="8">
        <v>0</v>
      </c>
      <c r="E241" s="8">
        <v>1</v>
      </c>
      <c r="F241" s="8">
        <v>0</v>
      </c>
      <c r="G241" s="8">
        <v>0</v>
      </c>
      <c r="H241" s="8">
        <v>0</v>
      </c>
      <c r="I241" s="8">
        <v>0</v>
      </c>
      <c r="J241" s="8">
        <v>2</v>
      </c>
      <c r="K241" s="8">
        <v>2</v>
      </c>
      <c r="L241" s="8">
        <v>2</v>
      </c>
      <c r="M241" s="8">
        <v>11</v>
      </c>
      <c r="N241" s="8">
        <v>2</v>
      </c>
      <c r="O241" s="8">
        <v>0</v>
      </c>
      <c r="P241" s="8">
        <v>4</v>
      </c>
      <c r="Q241" s="8">
        <v>2</v>
      </c>
      <c r="R241" s="8">
        <v>0</v>
      </c>
    </row>
    <row r="242" spans="1:18" x14ac:dyDescent="0.25">
      <c r="A242" s="8" t="s">
        <v>118</v>
      </c>
      <c r="B242" s="3" t="s">
        <v>119</v>
      </c>
      <c r="C242" s="8">
        <v>0</v>
      </c>
      <c r="D242" s="8">
        <v>0</v>
      </c>
      <c r="E242" s="8">
        <v>0</v>
      </c>
      <c r="F242" s="8">
        <v>2</v>
      </c>
      <c r="G242" s="8">
        <v>0</v>
      </c>
      <c r="H242" s="8">
        <v>0</v>
      </c>
      <c r="I242" s="8">
        <v>0</v>
      </c>
      <c r="J242" s="8">
        <v>2</v>
      </c>
      <c r="K242" s="8">
        <v>0</v>
      </c>
      <c r="L242" s="8">
        <v>4</v>
      </c>
      <c r="M242" s="8">
        <v>1</v>
      </c>
      <c r="N242" s="8">
        <v>4</v>
      </c>
      <c r="O242" s="8">
        <v>0</v>
      </c>
      <c r="P242" s="8">
        <v>1</v>
      </c>
      <c r="Q242" s="8">
        <v>0</v>
      </c>
      <c r="R242" s="8">
        <v>0</v>
      </c>
    </row>
    <row r="243" spans="1:18" x14ac:dyDescent="0.25">
      <c r="A243" s="8" t="s">
        <v>203</v>
      </c>
      <c r="B243" s="3" t="s">
        <v>204</v>
      </c>
      <c r="C243" s="8">
        <v>0</v>
      </c>
      <c r="D243" s="8">
        <v>0</v>
      </c>
      <c r="E243" s="8">
        <v>1</v>
      </c>
      <c r="F243" s="8">
        <v>5</v>
      </c>
      <c r="G243" s="8">
        <v>0</v>
      </c>
      <c r="H243" s="8">
        <v>0</v>
      </c>
      <c r="I243" s="8">
        <v>0</v>
      </c>
      <c r="J243" s="8">
        <v>9</v>
      </c>
      <c r="K243" s="8">
        <v>2</v>
      </c>
      <c r="L243" s="8">
        <v>8</v>
      </c>
      <c r="M243" s="8">
        <v>12</v>
      </c>
      <c r="N243" s="8">
        <v>5</v>
      </c>
      <c r="O243" s="8">
        <v>0</v>
      </c>
      <c r="P243" s="8">
        <v>3</v>
      </c>
      <c r="Q243" s="8">
        <v>0</v>
      </c>
      <c r="R243" s="8">
        <v>0</v>
      </c>
    </row>
    <row r="244" spans="1:18" x14ac:dyDescent="0.25">
      <c r="A244" s="8" t="s">
        <v>120</v>
      </c>
      <c r="B244" s="3" t="s">
        <v>121</v>
      </c>
      <c r="C244" s="8">
        <v>0</v>
      </c>
      <c r="D244" s="8">
        <v>0</v>
      </c>
      <c r="E244" s="8">
        <v>2</v>
      </c>
      <c r="F244" s="8">
        <v>4</v>
      </c>
      <c r="G244" s="8">
        <v>0</v>
      </c>
      <c r="H244" s="8">
        <v>0</v>
      </c>
      <c r="I244" s="8">
        <v>0</v>
      </c>
      <c r="J244" s="8">
        <v>7</v>
      </c>
      <c r="K244" s="8">
        <v>0</v>
      </c>
      <c r="L244" s="8">
        <v>4</v>
      </c>
      <c r="M244" s="8">
        <v>13</v>
      </c>
      <c r="N244" s="8">
        <v>3</v>
      </c>
      <c r="O244" s="8">
        <v>0</v>
      </c>
      <c r="P244" s="8">
        <v>2</v>
      </c>
      <c r="Q244" s="8">
        <v>1</v>
      </c>
      <c r="R244" s="8">
        <v>0</v>
      </c>
    </row>
    <row r="245" spans="1:18" x14ac:dyDescent="0.25">
      <c r="A245" s="8" t="s">
        <v>205</v>
      </c>
      <c r="B245" s="3" t="s">
        <v>206</v>
      </c>
      <c r="C245" s="8">
        <v>0</v>
      </c>
      <c r="D245" s="8">
        <v>0</v>
      </c>
      <c r="E245" s="8">
        <v>2</v>
      </c>
      <c r="F245" s="8">
        <v>2</v>
      </c>
      <c r="G245" s="8">
        <v>0</v>
      </c>
      <c r="H245" s="8">
        <v>1</v>
      </c>
      <c r="I245" s="8">
        <v>1</v>
      </c>
      <c r="J245" s="8">
        <v>5</v>
      </c>
      <c r="K245" s="8">
        <v>0</v>
      </c>
      <c r="L245" s="8">
        <v>10</v>
      </c>
      <c r="M245" s="8">
        <v>18</v>
      </c>
      <c r="N245" s="8">
        <v>7</v>
      </c>
      <c r="O245" s="8">
        <v>0</v>
      </c>
      <c r="P245" s="8">
        <v>5</v>
      </c>
      <c r="Q245" s="8">
        <v>1</v>
      </c>
      <c r="R245" s="8">
        <v>0</v>
      </c>
    </row>
    <row r="246" spans="1:18" x14ac:dyDescent="0.25">
      <c r="A246" s="8" t="s">
        <v>207</v>
      </c>
      <c r="B246" s="3" t="s">
        <v>208</v>
      </c>
      <c r="C246" s="8">
        <v>0</v>
      </c>
      <c r="D246" s="8">
        <v>0</v>
      </c>
      <c r="E246" s="8">
        <v>0</v>
      </c>
      <c r="F246" s="8">
        <v>1</v>
      </c>
      <c r="G246" s="8">
        <v>0</v>
      </c>
      <c r="H246" s="8">
        <v>0</v>
      </c>
      <c r="I246" s="8">
        <v>0</v>
      </c>
      <c r="J246" s="8">
        <v>1</v>
      </c>
      <c r="K246" s="8">
        <v>0</v>
      </c>
      <c r="L246" s="8">
        <v>2</v>
      </c>
      <c r="M246" s="8">
        <v>10</v>
      </c>
      <c r="N246" s="8">
        <v>1</v>
      </c>
      <c r="O246" s="8">
        <v>0</v>
      </c>
      <c r="P246" s="8">
        <v>1</v>
      </c>
      <c r="Q246" s="8">
        <v>1</v>
      </c>
      <c r="R246" s="8">
        <v>0</v>
      </c>
    </row>
    <row r="247" spans="1:18" x14ac:dyDescent="0.25">
      <c r="A247" s="8" t="s">
        <v>122</v>
      </c>
      <c r="B247" s="3" t="s">
        <v>123</v>
      </c>
      <c r="C247" s="8">
        <v>1</v>
      </c>
      <c r="D247" s="8">
        <v>0</v>
      </c>
      <c r="E247" s="8">
        <v>1</v>
      </c>
      <c r="F247" s="8">
        <v>3</v>
      </c>
      <c r="G247" s="8">
        <v>1</v>
      </c>
      <c r="H247" s="8">
        <v>1</v>
      </c>
      <c r="I247" s="8">
        <v>1</v>
      </c>
      <c r="J247" s="8">
        <v>5</v>
      </c>
      <c r="K247" s="8">
        <v>3</v>
      </c>
      <c r="L247" s="8">
        <v>8</v>
      </c>
      <c r="M247" s="8">
        <v>6</v>
      </c>
      <c r="N247" s="8">
        <v>1</v>
      </c>
      <c r="O247" s="8">
        <v>0</v>
      </c>
      <c r="P247" s="8">
        <v>6</v>
      </c>
      <c r="Q247" s="8">
        <v>2</v>
      </c>
      <c r="R247" s="8">
        <v>0</v>
      </c>
    </row>
    <row r="248" spans="1:18" x14ac:dyDescent="0.25">
      <c r="A248" s="8" t="s">
        <v>261</v>
      </c>
      <c r="B248" s="3" t="s">
        <v>262</v>
      </c>
      <c r="C248" s="8">
        <v>0</v>
      </c>
      <c r="D248" s="8">
        <v>0</v>
      </c>
      <c r="E248" s="8">
        <v>3</v>
      </c>
      <c r="F248" s="8">
        <v>2</v>
      </c>
      <c r="G248" s="8">
        <v>0</v>
      </c>
      <c r="H248" s="8">
        <v>1</v>
      </c>
      <c r="I248" s="8">
        <v>1</v>
      </c>
      <c r="J248" s="8">
        <v>5</v>
      </c>
      <c r="K248" s="8">
        <v>1</v>
      </c>
      <c r="L248" s="8">
        <v>9</v>
      </c>
      <c r="M248" s="8">
        <v>29</v>
      </c>
      <c r="N248" s="8">
        <v>3</v>
      </c>
      <c r="O248" s="8">
        <v>0</v>
      </c>
      <c r="P248" s="8">
        <v>4</v>
      </c>
      <c r="Q248" s="8">
        <v>0</v>
      </c>
      <c r="R248" s="8">
        <v>0</v>
      </c>
    </row>
    <row r="249" spans="1:18" x14ac:dyDescent="0.25">
      <c r="A249" s="8" t="s">
        <v>209</v>
      </c>
      <c r="B249" s="3" t="s">
        <v>210</v>
      </c>
      <c r="C249" s="8">
        <v>0</v>
      </c>
      <c r="D249" s="8">
        <v>1</v>
      </c>
      <c r="E249" s="8">
        <v>0</v>
      </c>
      <c r="F249" s="8">
        <v>4</v>
      </c>
      <c r="G249" s="8">
        <v>0</v>
      </c>
      <c r="H249" s="8">
        <v>1</v>
      </c>
      <c r="I249" s="8">
        <v>1</v>
      </c>
      <c r="J249" s="8">
        <v>5</v>
      </c>
      <c r="K249" s="8">
        <v>0</v>
      </c>
      <c r="L249" s="8">
        <v>2</v>
      </c>
      <c r="M249" s="8">
        <v>12</v>
      </c>
      <c r="N249" s="8">
        <v>4</v>
      </c>
      <c r="O249" s="8">
        <v>0</v>
      </c>
      <c r="P249" s="8">
        <v>5</v>
      </c>
      <c r="Q249" s="8">
        <v>2</v>
      </c>
      <c r="R249" s="8">
        <v>0</v>
      </c>
    </row>
    <row r="250" spans="1:18" x14ac:dyDescent="0.25">
      <c r="A250" s="8" t="s">
        <v>437</v>
      </c>
      <c r="B250" s="3" t="s">
        <v>145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1</v>
      </c>
      <c r="K250" s="8">
        <v>0</v>
      </c>
      <c r="L250" s="8">
        <v>1</v>
      </c>
      <c r="M250" s="8">
        <v>6</v>
      </c>
      <c r="N250" s="8">
        <v>3</v>
      </c>
      <c r="O250" s="8">
        <v>0</v>
      </c>
      <c r="P250" s="8">
        <v>0</v>
      </c>
      <c r="Q250" s="8">
        <v>0</v>
      </c>
      <c r="R250" s="8">
        <v>0</v>
      </c>
    </row>
    <row r="251" spans="1:18" x14ac:dyDescent="0.25">
      <c r="A251" s="8" t="s">
        <v>263</v>
      </c>
      <c r="B251" s="3" t="s">
        <v>264</v>
      </c>
      <c r="C251" s="8">
        <v>0</v>
      </c>
      <c r="D251" s="8">
        <v>0</v>
      </c>
      <c r="E251" s="8">
        <v>3</v>
      </c>
      <c r="F251" s="8">
        <v>2</v>
      </c>
      <c r="G251" s="8">
        <v>0</v>
      </c>
      <c r="H251" s="8">
        <v>0</v>
      </c>
      <c r="I251" s="8">
        <v>0</v>
      </c>
      <c r="J251" s="8">
        <v>6</v>
      </c>
      <c r="K251" s="8">
        <v>2</v>
      </c>
      <c r="L251" s="8">
        <v>8</v>
      </c>
      <c r="M251" s="8">
        <v>8</v>
      </c>
      <c r="N251" s="8">
        <v>9</v>
      </c>
      <c r="O251" s="8">
        <v>0</v>
      </c>
      <c r="P251" s="8">
        <v>7</v>
      </c>
      <c r="Q251" s="8">
        <v>2</v>
      </c>
      <c r="R251" s="8">
        <v>0</v>
      </c>
    </row>
    <row r="252" spans="1:18" x14ac:dyDescent="0.25">
      <c r="A252" s="8" t="s">
        <v>211</v>
      </c>
      <c r="B252" s="3" t="s">
        <v>212</v>
      </c>
      <c r="C252" s="8">
        <v>0</v>
      </c>
      <c r="D252" s="8">
        <v>0</v>
      </c>
      <c r="E252" s="8">
        <v>0</v>
      </c>
      <c r="F252" s="8">
        <v>2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2</v>
      </c>
      <c r="M252" s="8">
        <v>21</v>
      </c>
      <c r="N252" s="8">
        <v>2</v>
      </c>
      <c r="O252" s="8">
        <v>0</v>
      </c>
      <c r="P252" s="8">
        <v>1</v>
      </c>
      <c r="Q252" s="8">
        <v>0</v>
      </c>
      <c r="R252" s="8">
        <v>0</v>
      </c>
    </row>
    <row r="253" spans="1:18" x14ac:dyDescent="0.25">
      <c r="A253" s="8" t="s">
        <v>213</v>
      </c>
      <c r="B253" s="3" t="s">
        <v>214</v>
      </c>
      <c r="C253" s="8">
        <v>0</v>
      </c>
      <c r="D253" s="8">
        <v>0</v>
      </c>
      <c r="E253" s="8">
        <v>1</v>
      </c>
      <c r="F253" s="8">
        <v>0</v>
      </c>
      <c r="G253" s="8">
        <v>0</v>
      </c>
      <c r="H253" s="8">
        <v>0</v>
      </c>
      <c r="I253" s="8">
        <v>0</v>
      </c>
      <c r="J253" s="8">
        <v>3</v>
      </c>
      <c r="K253" s="8">
        <v>0</v>
      </c>
      <c r="L253" s="8">
        <v>6</v>
      </c>
      <c r="M253" s="8">
        <v>16</v>
      </c>
      <c r="N253" s="8">
        <v>2</v>
      </c>
      <c r="O253" s="8">
        <v>0</v>
      </c>
      <c r="P253" s="8">
        <v>0</v>
      </c>
      <c r="Q253" s="8">
        <v>0</v>
      </c>
      <c r="R253" s="8">
        <v>0</v>
      </c>
    </row>
    <row r="254" spans="1:18" x14ac:dyDescent="0.25">
      <c r="A254" s="8" t="s">
        <v>124</v>
      </c>
      <c r="B254" s="3" t="s">
        <v>125</v>
      </c>
      <c r="C254" s="8">
        <v>0</v>
      </c>
      <c r="D254" s="8">
        <v>0</v>
      </c>
      <c r="E254" s="8">
        <v>1</v>
      </c>
      <c r="F254" s="8">
        <v>2</v>
      </c>
      <c r="G254" s="8">
        <v>0</v>
      </c>
      <c r="H254" s="8">
        <v>1</v>
      </c>
      <c r="I254" s="8">
        <v>1</v>
      </c>
      <c r="J254" s="8">
        <v>5</v>
      </c>
      <c r="K254" s="8">
        <v>0</v>
      </c>
      <c r="L254" s="8">
        <v>4</v>
      </c>
      <c r="M254" s="8">
        <v>20</v>
      </c>
      <c r="N254" s="8">
        <v>4</v>
      </c>
      <c r="O254" s="8">
        <v>0</v>
      </c>
      <c r="P254" s="8">
        <v>5</v>
      </c>
      <c r="Q254" s="8">
        <v>0</v>
      </c>
      <c r="R254" s="8">
        <v>0</v>
      </c>
    </row>
    <row r="255" spans="1:18" x14ac:dyDescent="0.25">
      <c r="A255" s="8" t="s">
        <v>215</v>
      </c>
      <c r="B255" s="3" t="s">
        <v>216</v>
      </c>
      <c r="C255" s="8">
        <v>0</v>
      </c>
      <c r="D255" s="8">
        <v>0</v>
      </c>
      <c r="E255" s="8">
        <v>1</v>
      </c>
      <c r="F255" s="8">
        <v>0</v>
      </c>
      <c r="G255" s="8">
        <v>0</v>
      </c>
      <c r="H255" s="8">
        <v>0</v>
      </c>
      <c r="I255" s="8">
        <v>0</v>
      </c>
      <c r="J255" s="8">
        <v>1</v>
      </c>
      <c r="K255" s="8">
        <v>1</v>
      </c>
      <c r="L255" s="8">
        <v>3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</row>
    <row r="256" spans="1:18" x14ac:dyDescent="0.25">
      <c r="A256" s="8" t="s">
        <v>217</v>
      </c>
      <c r="B256" s="3" t="s">
        <v>218</v>
      </c>
      <c r="C256" s="8">
        <v>0</v>
      </c>
      <c r="D256" s="8">
        <v>0</v>
      </c>
      <c r="E256" s="8">
        <v>0</v>
      </c>
      <c r="F256" s="8">
        <v>4</v>
      </c>
      <c r="G256" s="8">
        <v>0</v>
      </c>
      <c r="H256" s="8">
        <v>0</v>
      </c>
      <c r="I256" s="8">
        <v>0</v>
      </c>
      <c r="J256" s="8">
        <v>4</v>
      </c>
      <c r="K256" s="8">
        <v>2</v>
      </c>
      <c r="L256" s="8">
        <v>9</v>
      </c>
      <c r="M256" s="8">
        <v>8</v>
      </c>
      <c r="N256" s="8">
        <v>5</v>
      </c>
      <c r="O256" s="8">
        <v>0</v>
      </c>
      <c r="P256" s="8">
        <v>1</v>
      </c>
      <c r="Q256" s="8">
        <v>0</v>
      </c>
      <c r="R256" s="8">
        <v>0</v>
      </c>
    </row>
    <row r="257" spans="1:18" x14ac:dyDescent="0.25">
      <c r="A257" s="8" t="s">
        <v>219</v>
      </c>
      <c r="B257" s="3" t="s">
        <v>220</v>
      </c>
      <c r="C257" s="8">
        <v>0</v>
      </c>
      <c r="D257" s="8">
        <v>0</v>
      </c>
      <c r="E257" s="8">
        <v>1</v>
      </c>
      <c r="F257" s="8">
        <v>2</v>
      </c>
      <c r="G257" s="8">
        <v>0</v>
      </c>
      <c r="H257" s="8">
        <v>0</v>
      </c>
      <c r="I257" s="8">
        <v>0</v>
      </c>
      <c r="J257" s="8">
        <v>3</v>
      </c>
      <c r="K257" s="8">
        <v>2</v>
      </c>
      <c r="L257" s="8">
        <v>3</v>
      </c>
      <c r="M257" s="8">
        <v>23</v>
      </c>
      <c r="N257" s="8">
        <v>6</v>
      </c>
      <c r="O257" s="8">
        <v>0</v>
      </c>
      <c r="P257" s="8">
        <v>5</v>
      </c>
      <c r="Q257" s="8">
        <v>2</v>
      </c>
      <c r="R257" s="8">
        <v>0</v>
      </c>
    </row>
    <row r="258" spans="1:18" x14ac:dyDescent="0.25">
      <c r="A258" s="8" t="s">
        <v>126</v>
      </c>
      <c r="B258" s="3" t="s">
        <v>127</v>
      </c>
      <c r="C258" s="8">
        <v>0</v>
      </c>
      <c r="D258" s="8">
        <v>1</v>
      </c>
      <c r="E258" s="8">
        <v>1</v>
      </c>
      <c r="F258" s="8">
        <v>4</v>
      </c>
      <c r="G258" s="8">
        <v>0</v>
      </c>
      <c r="H258" s="8">
        <v>0</v>
      </c>
      <c r="I258" s="8">
        <v>0</v>
      </c>
      <c r="J258" s="8">
        <v>6</v>
      </c>
      <c r="K258" s="8">
        <v>1</v>
      </c>
      <c r="L258" s="8">
        <v>11</v>
      </c>
      <c r="M258" s="8">
        <v>10</v>
      </c>
      <c r="N258" s="8">
        <v>1</v>
      </c>
      <c r="O258" s="8">
        <v>0</v>
      </c>
      <c r="P258" s="8">
        <v>2</v>
      </c>
      <c r="Q258" s="8">
        <v>0</v>
      </c>
      <c r="R258" s="8">
        <v>0</v>
      </c>
    </row>
    <row r="259" spans="1:18" x14ac:dyDescent="0.25">
      <c r="A259" s="8" t="s">
        <v>128</v>
      </c>
      <c r="B259" s="3" t="s">
        <v>129</v>
      </c>
      <c r="C259" s="8">
        <v>0</v>
      </c>
      <c r="D259" s="8">
        <v>0</v>
      </c>
      <c r="E259" s="8">
        <v>0</v>
      </c>
      <c r="F259" s="8">
        <v>3</v>
      </c>
      <c r="G259" s="8">
        <v>0</v>
      </c>
      <c r="H259" s="8">
        <v>0</v>
      </c>
      <c r="I259" s="8">
        <v>0</v>
      </c>
      <c r="J259" s="8">
        <v>3</v>
      </c>
      <c r="K259" s="8">
        <v>2</v>
      </c>
      <c r="L259" s="8">
        <v>6</v>
      </c>
      <c r="M259" s="8">
        <v>10</v>
      </c>
      <c r="N259" s="8">
        <v>5</v>
      </c>
      <c r="O259" s="8">
        <v>0</v>
      </c>
      <c r="P259" s="8">
        <v>5</v>
      </c>
      <c r="Q259" s="8">
        <v>2</v>
      </c>
      <c r="R259" s="8">
        <v>0</v>
      </c>
    </row>
    <row r="260" spans="1:18" x14ac:dyDescent="0.25">
      <c r="A260" s="8" t="s">
        <v>221</v>
      </c>
      <c r="B260" s="3" t="s">
        <v>222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2</v>
      </c>
      <c r="L260" s="8">
        <v>10</v>
      </c>
      <c r="M260" s="8">
        <v>15</v>
      </c>
      <c r="N260" s="8">
        <v>9</v>
      </c>
      <c r="O260" s="8">
        <v>0</v>
      </c>
      <c r="P260" s="8">
        <v>6</v>
      </c>
      <c r="Q260" s="8">
        <v>1</v>
      </c>
      <c r="R260" s="8">
        <v>0</v>
      </c>
    </row>
    <row r="261" spans="1:18" x14ac:dyDescent="0.25">
      <c r="A261" s="8" t="s">
        <v>223</v>
      </c>
      <c r="B261" s="3" t="s">
        <v>224</v>
      </c>
      <c r="C261" s="8">
        <v>0</v>
      </c>
      <c r="D261" s="8">
        <v>0</v>
      </c>
      <c r="E261" s="8">
        <v>1</v>
      </c>
      <c r="F261" s="8">
        <v>3</v>
      </c>
      <c r="G261" s="8">
        <v>0</v>
      </c>
      <c r="H261" s="8">
        <v>0</v>
      </c>
      <c r="I261" s="8">
        <v>0</v>
      </c>
      <c r="J261" s="8">
        <v>4</v>
      </c>
      <c r="K261" s="8">
        <v>4</v>
      </c>
      <c r="L261" s="8">
        <v>8</v>
      </c>
      <c r="M261" s="8">
        <v>8</v>
      </c>
      <c r="N261" s="8">
        <v>2</v>
      </c>
      <c r="O261" s="8">
        <v>0</v>
      </c>
      <c r="P261" s="8">
        <v>3</v>
      </c>
      <c r="Q261" s="8">
        <v>0</v>
      </c>
      <c r="R261" s="8">
        <v>0</v>
      </c>
    </row>
    <row r="262" spans="1:18" x14ac:dyDescent="0.25">
      <c r="A262" s="8" t="s">
        <v>225</v>
      </c>
      <c r="B262" s="3" t="s">
        <v>226</v>
      </c>
      <c r="C262" s="8">
        <v>0</v>
      </c>
      <c r="D262" s="8">
        <v>0</v>
      </c>
      <c r="E262" s="8">
        <v>3</v>
      </c>
      <c r="F262" s="8">
        <v>3</v>
      </c>
      <c r="G262" s="8">
        <v>0</v>
      </c>
      <c r="H262" s="8">
        <v>1</v>
      </c>
      <c r="I262" s="8">
        <v>1</v>
      </c>
      <c r="J262" s="8">
        <v>10</v>
      </c>
      <c r="K262" s="8">
        <v>2</v>
      </c>
      <c r="L262" s="8">
        <v>8</v>
      </c>
      <c r="M262" s="8">
        <v>18</v>
      </c>
      <c r="N262" s="8">
        <v>6</v>
      </c>
      <c r="O262" s="8">
        <v>0</v>
      </c>
      <c r="P262" s="8">
        <v>6</v>
      </c>
      <c r="Q262" s="8">
        <v>2</v>
      </c>
      <c r="R262" s="8">
        <v>0</v>
      </c>
    </row>
    <row r="263" spans="1:18" x14ac:dyDescent="0.25">
      <c r="A263" s="8" t="s">
        <v>227</v>
      </c>
      <c r="B263" s="3" t="s">
        <v>87</v>
      </c>
      <c r="C263" s="8">
        <v>0</v>
      </c>
      <c r="D263" s="8">
        <v>0</v>
      </c>
      <c r="E263" s="8">
        <v>2</v>
      </c>
      <c r="F263" s="8">
        <v>3</v>
      </c>
      <c r="G263" s="8">
        <v>0</v>
      </c>
      <c r="H263" s="8">
        <v>1</v>
      </c>
      <c r="I263" s="8">
        <v>1</v>
      </c>
      <c r="J263" s="8">
        <v>6</v>
      </c>
      <c r="K263" s="8">
        <v>2</v>
      </c>
      <c r="L263" s="8">
        <v>8</v>
      </c>
      <c r="M263" s="8">
        <v>11</v>
      </c>
      <c r="N263" s="8">
        <v>3</v>
      </c>
      <c r="O263" s="8">
        <v>0</v>
      </c>
      <c r="P263" s="8">
        <v>2</v>
      </c>
      <c r="Q263" s="8">
        <v>0</v>
      </c>
      <c r="R263" s="8">
        <v>0</v>
      </c>
    </row>
    <row r="264" spans="1:18" x14ac:dyDescent="0.25">
      <c r="A264" s="8" t="s">
        <v>228</v>
      </c>
      <c r="B264" s="3" t="s">
        <v>229</v>
      </c>
      <c r="C264" s="8">
        <v>0</v>
      </c>
      <c r="D264" s="8">
        <v>0</v>
      </c>
      <c r="E264" s="8">
        <v>3</v>
      </c>
      <c r="F264" s="8">
        <v>1</v>
      </c>
      <c r="G264" s="8">
        <v>0</v>
      </c>
      <c r="H264" s="8">
        <v>0</v>
      </c>
      <c r="I264" s="8">
        <v>0</v>
      </c>
      <c r="J264" s="8">
        <v>7</v>
      </c>
      <c r="K264" s="8">
        <v>4</v>
      </c>
      <c r="L264" s="8">
        <v>8</v>
      </c>
      <c r="M264" s="8">
        <v>13</v>
      </c>
      <c r="N264" s="8">
        <v>6</v>
      </c>
      <c r="O264" s="8">
        <v>0</v>
      </c>
      <c r="P264" s="8">
        <v>6</v>
      </c>
      <c r="Q264" s="8">
        <v>2</v>
      </c>
      <c r="R264" s="8">
        <v>0</v>
      </c>
    </row>
    <row r="265" spans="1:18" x14ac:dyDescent="0.25">
      <c r="A265" s="8" t="s">
        <v>230</v>
      </c>
      <c r="B265" s="3" t="s">
        <v>231</v>
      </c>
      <c r="C265" s="8">
        <v>0</v>
      </c>
      <c r="D265" s="8">
        <v>1</v>
      </c>
      <c r="E265" s="8">
        <v>4</v>
      </c>
      <c r="F265" s="8">
        <v>2</v>
      </c>
      <c r="G265" s="8">
        <v>0</v>
      </c>
      <c r="H265" s="8">
        <v>0</v>
      </c>
      <c r="I265" s="8">
        <v>0</v>
      </c>
      <c r="J265" s="8">
        <v>9</v>
      </c>
      <c r="K265" s="8">
        <v>5</v>
      </c>
      <c r="L265" s="8">
        <v>9</v>
      </c>
      <c r="M265" s="8">
        <v>16</v>
      </c>
      <c r="N265" s="8">
        <v>5</v>
      </c>
      <c r="O265" s="8">
        <v>0</v>
      </c>
      <c r="P265" s="8">
        <v>5</v>
      </c>
      <c r="Q265" s="8">
        <v>2</v>
      </c>
      <c r="R265" s="8">
        <v>0</v>
      </c>
    </row>
    <row r="266" spans="1:18" x14ac:dyDescent="0.25">
      <c r="A266" s="8" t="s">
        <v>434</v>
      </c>
      <c r="B266" s="3" t="s">
        <v>317</v>
      </c>
      <c r="C266" s="8">
        <v>0</v>
      </c>
      <c r="D266" s="8">
        <v>0</v>
      </c>
      <c r="E266" s="8">
        <v>1</v>
      </c>
      <c r="F266" s="8">
        <v>4</v>
      </c>
      <c r="G266" s="8">
        <v>0</v>
      </c>
      <c r="H266" s="8">
        <v>0</v>
      </c>
      <c r="I266" s="8">
        <v>0</v>
      </c>
      <c r="J266" s="8">
        <v>7</v>
      </c>
      <c r="K266" s="8">
        <v>1</v>
      </c>
      <c r="L266" s="8">
        <v>10</v>
      </c>
      <c r="M266" s="8">
        <v>21</v>
      </c>
      <c r="N266" s="8">
        <v>7</v>
      </c>
      <c r="O266" s="8">
        <v>0</v>
      </c>
      <c r="P266" s="8">
        <v>1</v>
      </c>
      <c r="Q266" s="8">
        <v>3</v>
      </c>
      <c r="R266" s="8">
        <v>0</v>
      </c>
    </row>
    <row r="267" spans="1:18" x14ac:dyDescent="0.25">
      <c r="A267" s="8" t="s">
        <v>130</v>
      </c>
      <c r="B267" s="3" t="s">
        <v>131</v>
      </c>
      <c r="C267" s="8">
        <v>0</v>
      </c>
      <c r="D267" s="8">
        <v>1</v>
      </c>
      <c r="E267" s="8">
        <v>0</v>
      </c>
      <c r="F267" s="8">
        <v>0</v>
      </c>
      <c r="G267" s="8">
        <v>0</v>
      </c>
      <c r="H267" s="8">
        <v>2</v>
      </c>
      <c r="I267" s="8">
        <v>2</v>
      </c>
      <c r="J267" s="8">
        <v>1</v>
      </c>
      <c r="K267" s="8">
        <v>1</v>
      </c>
      <c r="L267" s="8">
        <v>10</v>
      </c>
      <c r="M267" s="8">
        <v>10</v>
      </c>
      <c r="N267" s="8">
        <v>5</v>
      </c>
      <c r="O267" s="8">
        <v>0</v>
      </c>
      <c r="P267" s="8">
        <v>5</v>
      </c>
      <c r="Q267" s="8">
        <v>1</v>
      </c>
      <c r="R267" s="8">
        <v>0</v>
      </c>
    </row>
    <row r="268" spans="1:18" x14ac:dyDescent="0.25">
      <c r="A268" s="8" t="s">
        <v>232</v>
      </c>
      <c r="B268" s="3" t="s">
        <v>233</v>
      </c>
      <c r="C268" s="8">
        <v>0</v>
      </c>
      <c r="D268" s="8">
        <v>0</v>
      </c>
      <c r="E268" s="8">
        <v>0</v>
      </c>
      <c r="F268" s="8">
        <v>3</v>
      </c>
      <c r="G268" s="8">
        <v>0</v>
      </c>
      <c r="H268" s="8">
        <v>0</v>
      </c>
      <c r="I268" s="8">
        <v>0</v>
      </c>
      <c r="J268" s="8">
        <v>4</v>
      </c>
      <c r="K268" s="8">
        <v>3</v>
      </c>
      <c r="L268" s="8">
        <v>7</v>
      </c>
      <c r="M268" s="8">
        <v>17</v>
      </c>
      <c r="N268" s="8">
        <v>5</v>
      </c>
      <c r="O268" s="8">
        <v>0</v>
      </c>
      <c r="P268" s="8">
        <v>1</v>
      </c>
      <c r="Q268" s="8">
        <v>0</v>
      </c>
      <c r="R268" s="8">
        <v>0</v>
      </c>
    </row>
    <row r="269" spans="1:18" x14ac:dyDescent="0.25">
      <c r="A269" s="8" t="s">
        <v>234</v>
      </c>
      <c r="B269" s="3" t="s">
        <v>235</v>
      </c>
      <c r="C269" s="8">
        <v>0</v>
      </c>
      <c r="D269" s="8">
        <v>0</v>
      </c>
      <c r="E269" s="8">
        <v>1</v>
      </c>
      <c r="F269" s="8">
        <v>2</v>
      </c>
      <c r="G269" s="8">
        <v>0</v>
      </c>
      <c r="H269" s="8">
        <v>0</v>
      </c>
      <c r="I269" s="8">
        <v>0</v>
      </c>
      <c r="J269" s="8">
        <v>3</v>
      </c>
      <c r="K269" s="8">
        <v>1</v>
      </c>
      <c r="L269" s="8">
        <v>7</v>
      </c>
      <c r="M269" s="8">
        <v>15</v>
      </c>
      <c r="N269" s="8">
        <v>6</v>
      </c>
      <c r="O269" s="8">
        <v>0</v>
      </c>
      <c r="P269" s="8">
        <v>2</v>
      </c>
      <c r="Q269" s="8">
        <v>3</v>
      </c>
      <c r="R269" s="8">
        <v>0</v>
      </c>
    </row>
    <row r="270" spans="1:18" x14ac:dyDescent="0.25">
      <c r="A270" s="8" t="s">
        <v>438</v>
      </c>
      <c r="B270" s="3" t="s">
        <v>320</v>
      </c>
      <c r="C270" s="8">
        <v>0</v>
      </c>
      <c r="D270" s="8">
        <v>0</v>
      </c>
      <c r="E270" s="8">
        <v>1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0</v>
      </c>
      <c r="L270" s="8">
        <v>2</v>
      </c>
      <c r="M270" s="8">
        <v>9</v>
      </c>
      <c r="N270" s="8">
        <v>0</v>
      </c>
      <c r="O270" s="8">
        <v>0</v>
      </c>
      <c r="P270" s="8">
        <v>0</v>
      </c>
      <c r="Q270" s="8">
        <v>2</v>
      </c>
      <c r="R270" s="8">
        <v>0</v>
      </c>
    </row>
    <row r="271" spans="1:18" x14ac:dyDescent="0.25">
      <c r="A271" s="8" t="s">
        <v>132</v>
      </c>
      <c r="B271" s="3" t="s">
        <v>133</v>
      </c>
      <c r="C271" s="8">
        <v>0</v>
      </c>
      <c r="D271" s="8">
        <v>0</v>
      </c>
      <c r="E271" s="8">
        <v>0</v>
      </c>
      <c r="F271" s="8">
        <v>1</v>
      </c>
      <c r="G271" s="8">
        <v>0</v>
      </c>
      <c r="H271" s="8">
        <v>0</v>
      </c>
      <c r="I271" s="8">
        <v>0</v>
      </c>
      <c r="J271" s="8">
        <v>2</v>
      </c>
      <c r="K271" s="8">
        <v>2</v>
      </c>
      <c r="L271" s="8">
        <v>10</v>
      </c>
      <c r="M271" s="8">
        <v>15</v>
      </c>
      <c r="N271" s="8">
        <v>12</v>
      </c>
      <c r="O271" s="8">
        <v>0</v>
      </c>
      <c r="P271" s="8">
        <v>3</v>
      </c>
      <c r="Q271" s="8">
        <v>1</v>
      </c>
      <c r="R271" s="8">
        <v>0</v>
      </c>
    </row>
    <row r="272" spans="1:18" x14ac:dyDescent="0.25">
      <c r="A272" s="8" t="s">
        <v>236</v>
      </c>
      <c r="B272" s="3" t="s">
        <v>237</v>
      </c>
      <c r="C272" s="8">
        <v>0</v>
      </c>
      <c r="D272" s="8">
        <v>0</v>
      </c>
      <c r="E272" s="8">
        <v>6</v>
      </c>
      <c r="F272" s="8">
        <v>3</v>
      </c>
      <c r="G272" s="8">
        <v>0</v>
      </c>
      <c r="H272" s="8">
        <v>0</v>
      </c>
      <c r="I272" s="8">
        <v>0</v>
      </c>
      <c r="J272" s="8">
        <v>15</v>
      </c>
      <c r="K272" s="8">
        <v>4</v>
      </c>
      <c r="L272" s="8">
        <v>11</v>
      </c>
      <c r="M272" s="8">
        <v>20</v>
      </c>
      <c r="N272" s="8">
        <v>6</v>
      </c>
      <c r="O272" s="8">
        <v>0</v>
      </c>
      <c r="P272" s="8">
        <v>6</v>
      </c>
      <c r="Q272" s="8">
        <v>3</v>
      </c>
      <c r="R272" s="8">
        <v>0</v>
      </c>
    </row>
    <row r="273" spans="1:18" x14ac:dyDescent="0.25">
      <c r="A273" s="8" t="s">
        <v>238</v>
      </c>
      <c r="B273" s="3" t="s">
        <v>239</v>
      </c>
      <c r="C273" s="8">
        <v>0</v>
      </c>
      <c r="D273" s="8">
        <v>0</v>
      </c>
      <c r="E273" s="8">
        <v>3</v>
      </c>
      <c r="F273" s="8">
        <v>3</v>
      </c>
      <c r="G273" s="8">
        <v>0</v>
      </c>
      <c r="H273" s="8">
        <v>0</v>
      </c>
      <c r="I273" s="8">
        <v>0</v>
      </c>
      <c r="J273" s="8">
        <v>6</v>
      </c>
      <c r="K273" s="8">
        <v>1</v>
      </c>
      <c r="L273" s="8">
        <v>6</v>
      </c>
      <c r="M273" s="8">
        <v>19</v>
      </c>
      <c r="N273" s="8">
        <v>3</v>
      </c>
      <c r="O273" s="8">
        <v>0</v>
      </c>
      <c r="P273" s="8">
        <v>3</v>
      </c>
      <c r="Q273" s="8">
        <v>0</v>
      </c>
      <c r="R273" s="8">
        <v>0</v>
      </c>
    </row>
    <row r="274" spans="1:18" x14ac:dyDescent="0.25">
      <c r="A274" s="8" t="s">
        <v>134</v>
      </c>
      <c r="B274" s="3" t="s">
        <v>135</v>
      </c>
      <c r="C274" s="8">
        <v>0</v>
      </c>
      <c r="D274" s="8">
        <v>0</v>
      </c>
      <c r="E274" s="8">
        <v>1</v>
      </c>
      <c r="F274" s="8">
        <v>2</v>
      </c>
      <c r="G274" s="8">
        <v>0</v>
      </c>
      <c r="H274" s="8">
        <v>0</v>
      </c>
      <c r="I274" s="8">
        <v>0</v>
      </c>
      <c r="J274" s="8">
        <v>3</v>
      </c>
      <c r="K274" s="8">
        <v>0</v>
      </c>
      <c r="L274" s="8">
        <v>1</v>
      </c>
      <c r="M274" s="8">
        <v>17</v>
      </c>
      <c r="N274" s="8">
        <v>3</v>
      </c>
      <c r="O274" s="8">
        <v>0</v>
      </c>
      <c r="P274" s="8">
        <v>6</v>
      </c>
      <c r="Q274" s="8">
        <v>1</v>
      </c>
      <c r="R274" s="8">
        <v>0</v>
      </c>
    </row>
    <row r="275" spans="1:18" x14ac:dyDescent="0.25">
      <c r="A275" s="8" t="s">
        <v>136</v>
      </c>
      <c r="B275" s="3" t="s">
        <v>137</v>
      </c>
      <c r="C275" s="8">
        <v>0</v>
      </c>
      <c r="D275" s="8">
        <v>0</v>
      </c>
      <c r="E275" s="8">
        <v>1</v>
      </c>
      <c r="F275" s="8">
        <v>1</v>
      </c>
      <c r="G275" s="8">
        <v>0</v>
      </c>
      <c r="H275" s="8">
        <v>0</v>
      </c>
      <c r="I275" s="8">
        <v>0</v>
      </c>
      <c r="J275" s="8">
        <v>5</v>
      </c>
      <c r="K275" s="8">
        <v>1</v>
      </c>
      <c r="L275" s="8">
        <v>8</v>
      </c>
      <c r="M275" s="8">
        <v>3</v>
      </c>
      <c r="N275" s="8">
        <v>6</v>
      </c>
      <c r="O275" s="8">
        <v>0</v>
      </c>
      <c r="P275" s="8">
        <v>6</v>
      </c>
      <c r="Q275" s="8">
        <v>1</v>
      </c>
      <c r="R275" s="8">
        <v>0</v>
      </c>
    </row>
    <row r="276" spans="1:18" x14ac:dyDescent="0.25">
      <c r="A276" s="8" t="s">
        <v>240</v>
      </c>
      <c r="B276" s="3" t="s">
        <v>241</v>
      </c>
      <c r="C276" s="8">
        <v>0</v>
      </c>
      <c r="D276" s="8">
        <v>0</v>
      </c>
      <c r="E276" s="8">
        <v>1</v>
      </c>
      <c r="F276" s="8">
        <v>5</v>
      </c>
      <c r="G276" s="8">
        <v>0</v>
      </c>
      <c r="H276" s="8">
        <v>0</v>
      </c>
      <c r="I276" s="8">
        <v>0</v>
      </c>
      <c r="J276" s="8">
        <v>6</v>
      </c>
      <c r="K276" s="8">
        <v>2</v>
      </c>
      <c r="L276" s="8">
        <v>6</v>
      </c>
      <c r="M276" s="8">
        <v>15</v>
      </c>
      <c r="N276" s="8">
        <v>4</v>
      </c>
      <c r="O276" s="8">
        <v>0</v>
      </c>
      <c r="P276" s="8">
        <v>2</v>
      </c>
      <c r="Q276" s="8">
        <v>1</v>
      </c>
      <c r="R276" s="8">
        <v>0</v>
      </c>
    </row>
    <row r="277" spans="1:18" x14ac:dyDescent="0.25">
      <c r="A277" s="8" t="s">
        <v>242</v>
      </c>
      <c r="B277" s="3" t="s">
        <v>243</v>
      </c>
      <c r="C277" s="8">
        <v>0</v>
      </c>
      <c r="D277" s="8">
        <v>0</v>
      </c>
      <c r="E277" s="8">
        <v>2</v>
      </c>
      <c r="F277" s="8">
        <v>2</v>
      </c>
      <c r="G277" s="8">
        <v>0</v>
      </c>
      <c r="H277" s="8">
        <v>1</v>
      </c>
      <c r="I277" s="8">
        <v>1</v>
      </c>
      <c r="J277" s="8">
        <v>7</v>
      </c>
      <c r="K277" s="8">
        <v>2</v>
      </c>
      <c r="L277" s="8">
        <v>9</v>
      </c>
      <c r="M277" s="8">
        <v>9</v>
      </c>
      <c r="N277" s="8">
        <v>5</v>
      </c>
      <c r="O277" s="8">
        <v>0</v>
      </c>
      <c r="P277" s="8">
        <v>2</v>
      </c>
      <c r="Q277" s="8">
        <v>1</v>
      </c>
      <c r="R277" s="8">
        <v>0</v>
      </c>
    </row>
    <row r="278" spans="1:18" x14ac:dyDescent="0.25">
      <c r="A278" s="8" t="s">
        <v>440</v>
      </c>
      <c r="B278" s="3" t="s">
        <v>246</v>
      </c>
      <c r="C278" s="8">
        <v>0</v>
      </c>
      <c r="D278" s="8">
        <v>0</v>
      </c>
      <c r="E278" s="8">
        <v>2</v>
      </c>
      <c r="F278" s="8">
        <v>3</v>
      </c>
      <c r="G278" s="8">
        <v>0</v>
      </c>
      <c r="H278" s="8">
        <v>0</v>
      </c>
      <c r="I278" s="8">
        <v>0</v>
      </c>
      <c r="J278" s="8">
        <v>11</v>
      </c>
      <c r="K278" s="8">
        <v>2</v>
      </c>
      <c r="L278" s="8">
        <v>5</v>
      </c>
      <c r="M278" s="8">
        <v>7</v>
      </c>
      <c r="N278" s="8">
        <v>1</v>
      </c>
      <c r="O278" s="8">
        <v>0</v>
      </c>
      <c r="P278" s="8">
        <v>6</v>
      </c>
      <c r="Q278" s="8">
        <v>1</v>
      </c>
      <c r="R278" s="8">
        <v>0</v>
      </c>
    </row>
    <row r="279" spans="1:18" x14ac:dyDescent="0.25">
      <c r="A279" s="8" t="s">
        <v>244</v>
      </c>
      <c r="B279" s="3" t="s">
        <v>245</v>
      </c>
      <c r="C279" s="8">
        <v>0</v>
      </c>
      <c r="D279" s="8">
        <v>0</v>
      </c>
      <c r="E279" s="8">
        <v>1</v>
      </c>
      <c r="F279" s="8">
        <v>1</v>
      </c>
      <c r="G279" s="8">
        <v>0</v>
      </c>
      <c r="H279" s="8">
        <v>0</v>
      </c>
      <c r="I279" s="8">
        <v>0</v>
      </c>
      <c r="J279" s="8">
        <v>7</v>
      </c>
      <c r="K279" s="8">
        <v>3</v>
      </c>
      <c r="L279" s="8">
        <v>4</v>
      </c>
      <c r="M279" s="8">
        <v>11</v>
      </c>
      <c r="N279" s="8">
        <v>7</v>
      </c>
      <c r="O279" s="8">
        <v>0</v>
      </c>
      <c r="P279" s="8">
        <v>5</v>
      </c>
      <c r="Q279" s="8">
        <v>2</v>
      </c>
      <c r="R279" s="8">
        <v>0</v>
      </c>
    </row>
    <row r="280" spans="1:18" x14ac:dyDescent="0.25">
      <c r="A280" s="8" t="s">
        <v>138</v>
      </c>
      <c r="B280" s="3" t="s">
        <v>139</v>
      </c>
      <c r="C280" s="8">
        <v>0</v>
      </c>
      <c r="D280" s="8">
        <v>0</v>
      </c>
      <c r="E280" s="8">
        <v>0</v>
      </c>
      <c r="F280" s="8">
        <v>2</v>
      </c>
      <c r="G280" s="8">
        <v>0</v>
      </c>
      <c r="H280" s="8">
        <v>0</v>
      </c>
      <c r="I280" s="8">
        <v>0</v>
      </c>
      <c r="J280" s="8">
        <v>4</v>
      </c>
      <c r="K280" s="8">
        <v>0</v>
      </c>
      <c r="L280" s="8">
        <v>4</v>
      </c>
      <c r="M280" s="8">
        <v>8</v>
      </c>
      <c r="N280" s="8">
        <v>1</v>
      </c>
      <c r="O280" s="8">
        <v>0</v>
      </c>
      <c r="P280" s="8">
        <v>1</v>
      </c>
      <c r="Q280" s="8">
        <v>0</v>
      </c>
      <c r="R280" s="8">
        <v>0</v>
      </c>
    </row>
    <row r="281" spans="1:18" x14ac:dyDescent="0.25">
      <c r="A281" s="8" t="s">
        <v>248</v>
      </c>
      <c r="B281" s="3" t="s">
        <v>249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</row>
    <row r="282" spans="1:18" x14ac:dyDescent="0.25">
      <c r="A282" s="8" t="s">
        <v>140</v>
      </c>
      <c r="B282" s="3" t="s">
        <v>141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</row>
    <row r="283" spans="1:18" x14ac:dyDescent="0.25">
      <c r="A283" s="8" t="s">
        <v>142</v>
      </c>
      <c r="B283" s="3" t="s">
        <v>143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</row>
    <row r="284" spans="1:18" x14ac:dyDescent="0.25">
      <c r="A284" s="8" t="s">
        <v>611</v>
      </c>
      <c r="B284" s="3" t="s">
        <v>247</v>
      </c>
      <c r="C284" s="8">
        <v>0</v>
      </c>
      <c r="D284" s="8">
        <v>0</v>
      </c>
      <c r="E284" s="8">
        <v>4</v>
      </c>
      <c r="F284" s="8">
        <v>3</v>
      </c>
      <c r="G284" s="8">
        <v>0</v>
      </c>
      <c r="H284" s="8">
        <v>0</v>
      </c>
      <c r="I284" s="8">
        <v>0</v>
      </c>
      <c r="J284" s="8">
        <v>7</v>
      </c>
      <c r="K284" s="8">
        <v>2</v>
      </c>
      <c r="L284" s="8">
        <v>7</v>
      </c>
      <c r="M284" s="8">
        <v>21</v>
      </c>
      <c r="N284" s="8">
        <v>7</v>
      </c>
      <c r="O284" s="8">
        <v>0</v>
      </c>
      <c r="P284" s="8">
        <v>1</v>
      </c>
      <c r="Q284" s="8">
        <v>0</v>
      </c>
      <c r="R284" s="8">
        <v>0</v>
      </c>
    </row>
    <row r="285" spans="1:18" x14ac:dyDescent="0.25">
      <c r="A285" s="8" t="s">
        <v>250</v>
      </c>
      <c r="B285" s="3" t="s">
        <v>251</v>
      </c>
      <c r="C285" s="8">
        <v>0</v>
      </c>
      <c r="D285" s="8">
        <v>0</v>
      </c>
      <c r="E285" s="8">
        <v>0</v>
      </c>
      <c r="F285" s="8">
        <v>4</v>
      </c>
      <c r="G285" s="8">
        <v>0</v>
      </c>
      <c r="H285" s="8">
        <v>0</v>
      </c>
      <c r="I285" s="8">
        <v>0</v>
      </c>
      <c r="J285" s="8">
        <v>4</v>
      </c>
      <c r="K285" s="8">
        <v>1</v>
      </c>
      <c r="L285" s="8">
        <v>2</v>
      </c>
      <c r="M285" s="8">
        <v>3</v>
      </c>
      <c r="N285" s="8">
        <v>2</v>
      </c>
      <c r="O285" s="8">
        <v>0</v>
      </c>
      <c r="P285" s="8">
        <v>2</v>
      </c>
      <c r="Q285" s="8">
        <v>2</v>
      </c>
      <c r="R285" s="8">
        <v>0</v>
      </c>
    </row>
    <row r="286" spans="1:18" x14ac:dyDescent="0.25">
      <c r="A286" s="8" t="s">
        <v>252</v>
      </c>
      <c r="B286" s="3" t="s">
        <v>253</v>
      </c>
      <c r="C286" s="8">
        <v>1</v>
      </c>
      <c r="D286" s="8">
        <v>0</v>
      </c>
      <c r="E286" s="8">
        <v>2</v>
      </c>
      <c r="F286" s="8">
        <v>2</v>
      </c>
      <c r="G286" s="8">
        <v>0</v>
      </c>
      <c r="H286" s="8">
        <v>0</v>
      </c>
      <c r="I286" s="8">
        <v>0</v>
      </c>
      <c r="J286" s="8">
        <v>5</v>
      </c>
      <c r="K286" s="8">
        <v>2</v>
      </c>
      <c r="L286" s="8">
        <v>10</v>
      </c>
      <c r="M286" s="8">
        <v>3</v>
      </c>
      <c r="N286" s="8">
        <v>1</v>
      </c>
      <c r="O286" s="8">
        <v>0</v>
      </c>
      <c r="P286" s="8">
        <v>8</v>
      </c>
      <c r="Q286" s="8">
        <v>6</v>
      </c>
      <c r="R286" s="8">
        <v>1</v>
      </c>
    </row>
    <row r="287" spans="1:18" x14ac:dyDescent="0.25">
      <c r="A287" s="8" t="s">
        <v>439</v>
      </c>
      <c r="B287" s="3" t="s">
        <v>336</v>
      </c>
      <c r="C287" s="8">
        <v>0</v>
      </c>
      <c r="D287" s="8">
        <v>0</v>
      </c>
      <c r="E287" s="8">
        <v>0</v>
      </c>
      <c r="F287" s="8">
        <v>1</v>
      </c>
      <c r="G287" s="8">
        <v>0</v>
      </c>
      <c r="H287" s="8">
        <v>1</v>
      </c>
      <c r="I287" s="8">
        <v>1</v>
      </c>
      <c r="J287" s="8">
        <v>3</v>
      </c>
      <c r="K287" s="8">
        <v>1</v>
      </c>
      <c r="L287" s="8">
        <v>3</v>
      </c>
      <c r="M287" s="8">
        <v>16</v>
      </c>
      <c r="N287" s="8">
        <v>5</v>
      </c>
      <c r="O287" s="8">
        <v>0</v>
      </c>
      <c r="P287" s="8">
        <v>4</v>
      </c>
      <c r="Q287" s="8">
        <v>1</v>
      </c>
      <c r="R287" s="8">
        <v>0</v>
      </c>
    </row>
    <row r="288" spans="1:18" x14ac:dyDescent="0.25">
      <c r="A288" s="8" t="s">
        <v>254</v>
      </c>
      <c r="B288" s="3" t="s">
        <v>255</v>
      </c>
      <c r="C288" s="8">
        <v>0</v>
      </c>
      <c r="D288" s="8">
        <v>0</v>
      </c>
      <c r="E288" s="8">
        <v>1</v>
      </c>
      <c r="F288" s="8">
        <v>5</v>
      </c>
      <c r="G288" s="8">
        <v>0</v>
      </c>
      <c r="H288" s="8">
        <v>0</v>
      </c>
      <c r="I288" s="8">
        <v>0</v>
      </c>
      <c r="J288" s="8">
        <v>7</v>
      </c>
      <c r="K288" s="8">
        <v>3</v>
      </c>
      <c r="L288" s="8">
        <v>7</v>
      </c>
      <c r="M288" s="8">
        <v>9</v>
      </c>
      <c r="N288" s="8">
        <v>1</v>
      </c>
      <c r="O288" s="8">
        <v>0</v>
      </c>
      <c r="P288" s="8">
        <v>4</v>
      </c>
      <c r="Q288" s="8">
        <v>0</v>
      </c>
      <c r="R288" s="8">
        <v>0</v>
      </c>
    </row>
    <row r="289" spans="1:18" x14ac:dyDescent="0.25">
      <c r="A289" s="8" t="s">
        <v>490</v>
      </c>
      <c r="B289" s="3" t="s">
        <v>62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0</v>
      </c>
      <c r="L289" s="8">
        <v>5</v>
      </c>
      <c r="M289" s="8">
        <v>5</v>
      </c>
      <c r="N289" s="8">
        <v>4</v>
      </c>
      <c r="O289" s="8">
        <v>0</v>
      </c>
      <c r="P289" s="8">
        <v>2</v>
      </c>
      <c r="Q289" s="8">
        <v>0</v>
      </c>
      <c r="R289" s="8">
        <v>0</v>
      </c>
    </row>
    <row r="290" spans="1:18" x14ac:dyDescent="0.25">
      <c r="A290" s="8" t="s">
        <v>593</v>
      </c>
      <c r="B290" s="3" t="s">
        <v>93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</row>
    <row r="291" spans="1:18" x14ac:dyDescent="0.25">
      <c r="A291" s="8" t="s">
        <v>491</v>
      </c>
      <c r="B291" s="3" t="s">
        <v>63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</row>
    <row r="292" spans="1:18" x14ac:dyDescent="0.25">
      <c r="A292" s="8" t="s">
        <v>492</v>
      </c>
      <c r="B292" s="3" t="s">
        <v>148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</row>
    <row r="293" spans="1:18" x14ac:dyDescent="0.25">
      <c r="A293" s="8" t="s">
        <v>493</v>
      </c>
      <c r="B293" s="3" t="s">
        <v>150</v>
      </c>
      <c r="C293" s="8">
        <v>1</v>
      </c>
      <c r="D293" s="8">
        <v>0</v>
      </c>
      <c r="E293" s="8">
        <v>0</v>
      </c>
      <c r="F293" s="8">
        <v>2</v>
      </c>
      <c r="G293" s="8">
        <v>0</v>
      </c>
      <c r="H293" s="8">
        <v>0</v>
      </c>
      <c r="I293" s="8">
        <v>0</v>
      </c>
      <c r="J293" s="8">
        <v>3</v>
      </c>
      <c r="K293" s="8">
        <v>0</v>
      </c>
      <c r="L293" s="8">
        <v>2</v>
      </c>
      <c r="M293" s="8">
        <v>4</v>
      </c>
      <c r="N293" s="8">
        <v>4</v>
      </c>
      <c r="O293" s="8">
        <v>0</v>
      </c>
      <c r="P293" s="8">
        <v>0</v>
      </c>
      <c r="Q293" s="8">
        <v>0</v>
      </c>
      <c r="R293" s="8">
        <v>0</v>
      </c>
    </row>
    <row r="294" spans="1:18" x14ac:dyDescent="0.25">
      <c r="A294" s="8" t="s">
        <v>494</v>
      </c>
      <c r="B294" s="3" t="s">
        <v>64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0</v>
      </c>
      <c r="L294" s="8">
        <v>0</v>
      </c>
      <c r="M294" s="8">
        <v>7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</row>
    <row r="295" spans="1:18" x14ac:dyDescent="0.25">
      <c r="A295" s="8" t="s">
        <v>519</v>
      </c>
      <c r="B295" s="3" t="s">
        <v>66</v>
      </c>
      <c r="C295" s="8">
        <v>0</v>
      </c>
      <c r="D295" s="8">
        <v>0</v>
      </c>
      <c r="E295" s="8">
        <v>2</v>
      </c>
      <c r="F295" s="8">
        <v>3</v>
      </c>
      <c r="G295" s="8">
        <v>0</v>
      </c>
      <c r="H295" s="8">
        <v>0</v>
      </c>
      <c r="I295" s="8">
        <v>0</v>
      </c>
      <c r="J295" s="8">
        <v>5</v>
      </c>
      <c r="K295" s="8">
        <v>0</v>
      </c>
      <c r="L295" s="8">
        <v>2</v>
      </c>
      <c r="M295" s="8">
        <v>4</v>
      </c>
      <c r="N295" s="8">
        <v>1</v>
      </c>
      <c r="O295" s="8">
        <v>0</v>
      </c>
      <c r="P295" s="8">
        <v>1</v>
      </c>
      <c r="Q295" s="8">
        <v>0</v>
      </c>
      <c r="R295" s="8">
        <v>0</v>
      </c>
    </row>
    <row r="296" spans="1:18" x14ac:dyDescent="0.25">
      <c r="A296" s="8" t="s">
        <v>520</v>
      </c>
      <c r="B296" s="3" t="s">
        <v>99</v>
      </c>
      <c r="C296" s="8">
        <v>0</v>
      </c>
      <c r="D296" s="8">
        <v>1</v>
      </c>
      <c r="E296" s="8">
        <v>0</v>
      </c>
      <c r="F296" s="8">
        <v>2</v>
      </c>
      <c r="G296" s="8">
        <v>0</v>
      </c>
      <c r="H296" s="8">
        <v>0</v>
      </c>
      <c r="I296" s="8">
        <v>0</v>
      </c>
      <c r="J296" s="8">
        <v>7</v>
      </c>
      <c r="K296" s="8">
        <v>0</v>
      </c>
      <c r="L296" s="8">
        <v>2</v>
      </c>
      <c r="M296" s="8">
        <v>7</v>
      </c>
      <c r="N296" s="8">
        <v>3</v>
      </c>
      <c r="O296" s="8">
        <v>0</v>
      </c>
      <c r="P296" s="8">
        <v>2</v>
      </c>
      <c r="Q296" s="8">
        <v>0</v>
      </c>
      <c r="R296" s="8">
        <v>0</v>
      </c>
    </row>
    <row r="297" spans="1:18" x14ac:dyDescent="0.25">
      <c r="A297" s="8" t="s">
        <v>573</v>
      </c>
      <c r="B297" s="3" t="s">
        <v>153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0</v>
      </c>
      <c r="M297" s="8">
        <v>1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</row>
    <row r="298" spans="1:18" x14ac:dyDescent="0.25">
      <c r="A298" s="8" t="s">
        <v>612</v>
      </c>
      <c r="B298" s="3" t="s">
        <v>256</v>
      </c>
      <c r="C298" s="8">
        <v>1</v>
      </c>
      <c r="D298" s="8">
        <v>1</v>
      </c>
      <c r="E298" s="8">
        <v>0</v>
      </c>
      <c r="F298" s="8">
        <v>2</v>
      </c>
      <c r="G298" s="8">
        <v>0</v>
      </c>
      <c r="H298" s="8">
        <v>0</v>
      </c>
      <c r="I298" s="8">
        <v>0</v>
      </c>
      <c r="J298" s="8">
        <v>4</v>
      </c>
      <c r="K298" s="8">
        <v>0</v>
      </c>
      <c r="L298" s="8">
        <v>3</v>
      </c>
      <c r="M298" s="8">
        <v>1</v>
      </c>
      <c r="N298" s="8">
        <v>0</v>
      </c>
      <c r="O298" s="8">
        <v>0</v>
      </c>
      <c r="P298" s="8">
        <v>2</v>
      </c>
      <c r="Q298" s="8">
        <v>0</v>
      </c>
      <c r="R298" s="8">
        <v>0</v>
      </c>
    </row>
    <row r="299" spans="1:18" x14ac:dyDescent="0.25">
      <c r="A299" s="8" t="s">
        <v>613</v>
      </c>
      <c r="B299" s="3" t="s">
        <v>154</v>
      </c>
      <c r="C299" s="8">
        <v>1</v>
      </c>
      <c r="D299" s="8">
        <v>1</v>
      </c>
      <c r="E299" s="8">
        <v>2</v>
      </c>
      <c r="F299" s="8">
        <v>2</v>
      </c>
      <c r="G299" s="8">
        <v>0</v>
      </c>
      <c r="H299" s="8">
        <v>0</v>
      </c>
      <c r="I299" s="8">
        <v>0</v>
      </c>
      <c r="J299" s="8">
        <v>6</v>
      </c>
      <c r="K299" s="8">
        <v>0</v>
      </c>
      <c r="L299" s="8">
        <v>5</v>
      </c>
      <c r="M299" s="8">
        <v>2</v>
      </c>
      <c r="N299" s="8">
        <v>1</v>
      </c>
      <c r="O299" s="8">
        <v>3</v>
      </c>
      <c r="P299" s="8">
        <v>2</v>
      </c>
      <c r="Q299" s="8">
        <v>0</v>
      </c>
      <c r="R299" s="8">
        <v>0</v>
      </c>
    </row>
    <row r="300" spans="1:18" x14ac:dyDescent="0.25">
      <c r="A300" s="8" t="s">
        <v>548</v>
      </c>
      <c r="B300" s="3" t="s">
        <v>156</v>
      </c>
      <c r="C300" s="8">
        <v>0</v>
      </c>
      <c r="D300" s="8">
        <v>0</v>
      </c>
      <c r="E300" s="8">
        <v>2</v>
      </c>
      <c r="F300" s="8">
        <v>0</v>
      </c>
      <c r="G300" s="8">
        <v>0</v>
      </c>
      <c r="H300" s="8">
        <v>0</v>
      </c>
      <c r="I300" s="8">
        <v>0</v>
      </c>
      <c r="J300" s="8">
        <v>4</v>
      </c>
      <c r="K300" s="8">
        <v>2</v>
      </c>
      <c r="L300" s="8">
        <v>7</v>
      </c>
      <c r="M300" s="8">
        <v>20</v>
      </c>
      <c r="N300" s="8">
        <v>0</v>
      </c>
      <c r="O300" s="8">
        <v>0</v>
      </c>
      <c r="P300" s="8">
        <v>1</v>
      </c>
      <c r="Q300" s="8">
        <v>0</v>
      </c>
      <c r="R300" s="8">
        <v>0</v>
      </c>
    </row>
    <row r="301" spans="1:18" x14ac:dyDescent="0.25">
      <c r="A301" s="8" t="s">
        <v>559</v>
      </c>
      <c r="B301" s="3" t="s">
        <v>68</v>
      </c>
      <c r="C301" s="8">
        <v>0</v>
      </c>
      <c r="D301" s="8">
        <v>0</v>
      </c>
      <c r="E301" s="8">
        <v>1</v>
      </c>
      <c r="F301" s="8">
        <v>11</v>
      </c>
      <c r="G301" s="8">
        <v>1</v>
      </c>
      <c r="H301" s="8">
        <v>0</v>
      </c>
      <c r="I301" s="8">
        <v>0</v>
      </c>
      <c r="J301" s="8">
        <v>13</v>
      </c>
      <c r="K301" s="8">
        <v>0</v>
      </c>
      <c r="L301" s="8">
        <v>4</v>
      </c>
      <c r="M301" s="8">
        <v>7</v>
      </c>
      <c r="N301" s="8">
        <v>2</v>
      </c>
      <c r="O301" s="8">
        <v>0</v>
      </c>
      <c r="P301" s="8">
        <v>1</v>
      </c>
      <c r="Q301" s="8">
        <v>0</v>
      </c>
      <c r="R301" s="8">
        <v>0</v>
      </c>
    </row>
    <row r="302" spans="1:18" x14ac:dyDescent="0.25">
      <c r="A302" s="8" t="s">
        <v>521</v>
      </c>
      <c r="B302" s="3" t="s">
        <v>159</v>
      </c>
      <c r="C302" s="8">
        <v>0</v>
      </c>
      <c r="D302" s="8">
        <v>0</v>
      </c>
      <c r="E302" s="8">
        <v>0</v>
      </c>
      <c r="F302" s="8">
        <v>2</v>
      </c>
      <c r="G302" s="8">
        <v>0</v>
      </c>
      <c r="H302" s="8">
        <v>0</v>
      </c>
      <c r="I302" s="8">
        <v>0</v>
      </c>
      <c r="J302" s="8">
        <v>2</v>
      </c>
      <c r="K302" s="8">
        <v>0</v>
      </c>
      <c r="L302" s="8">
        <v>2</v>
      </c>
      <c r="M302" s="8">
        <v>1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</row>
    <row r="303" spans="1:18" x14ac:dyDescent="0.25">
      <c r="A303" s="8" t="s">
        <v>495</v>
      </c>
      <c r="B303" s="3" t="s">
        <v>161</v>
      </c>
      <c r="C303" s="8">
        <v>0</v>
      </c>
      <c r="D303" s="8">
        <v>0</v>
      </c>
      <c r="E303" s="8">
        <v>3</v>
      </c>
      <c r="F303" s="8">
        <v>0</v>
      </c>
      <c r="G303" s="8">
        <v>0</v>
      </c>
      <c r="H303" s="8">
        <v>0</v>
      </c>
      <c r="I303" s="8">
        <v>0</v>
      </c>
      <c r="J303" s="8">
        <v>4</v>
      </c>
      <c r="K303" s="8">
        <v>0</v>
      </c>
      <c r="L303" s="8">
        <v>0</v>
      </c>
      <c r="M303" s="8">
        <v>4</v>
      </c>
      <c r="N303" s="8">
        <v>1</v>
      </c>
      <c r="O303" s="8">
        <v>0</v>
      </c>
      <c r="P303" s="8">
        <v>0</v>
      </c>
      <c r="Q303" s="8">
        <v>0</v>
      </c>
      <c r="R303" s="8">
        <v>0</v>
      </c>
    </row>
    <row r="304" spans="1:18" x14ac:dyDescent="0.25">
      <c r="A304" s="8" t="s">
        <v>522</v>
      </c>
      <c r="B304" s="3" t="s">
        <v>101</v>
      </c>
      <c r="C304" s="8">
        <v>0</v>
      </c>
      <c r="D304" s="8">
        <v>0</v>
      </c>
      <c r="E304" s="8">
        <v>3</v>
      </c>
      <c r="F304" s="8">
        <v>3</v>
      </c>
      <c r="G304" s="8">
        <v>0</v>
      </c>
      <c r="H304" s="8">
        <v>0</v>
      </c>
      <c r="I304" s="8">
        <v>0</v>
      </c>
      <c r="J304" s="8">
        <v>6</v>
      </c>
      <c r="K304" s="8">
        <v>0</v>
      </c>
      <c r="L304" s="8">
        <v>3</v>
      </c>
      <c r="M304" s="8">
        <v>2</v>
      </c>
      <c r="N304" s="8">
        <v>8</v>
      </c>
      <c r="O304" s="8">
        <v>0</v>
      </c>
      <c r="P304" s="8">
        <v>2</v>
      </c>
      <c r="Q304" s="8">
        <v>0</v>
      </c>
      <c r="R304" s="8">
        <v>0</v>
      </c>
    </row>
    <row r="305" spans="1:18" x14ac:dyDescent="0.25">
      <c r="A305" s="8" t="s">
        <v>496</v>
      </c>
      <c r="B305" s="3" t="s">
        <v>163</v>
      </c>
      <c r="C305" s="8">
        <v>0</v>
      </c>
      <c r="D305" s="8">
        <v>1</v>
      </c>
      <c r="E305" s="8">
        <v>0</v>
      </c>
      <c r="F305" s="8">
        <v>1</v>
      </c>
      <c r="G305" s="8">
        <v>0</v>
      </c>
      <c r="H305" s="8">
        <v>0</v>
      </c>
      <c r="I305" s="8">
        <v>0</v>
      </c>
      <c r="J305" s="8">
        <v>5</v>
      </c>
      <c r="K305" s="8">
        <v>0</v>
      </c>
      <c r="L305" s="8">
        <v>4</v>
      </c>
      <c r="M305" s="8">
        <v>9</v>
      </c>
      <c r="N305" s="8">
        <v>1</v>
      </c>
      <c r="O305" s="8">
        <v>0</v>
      </c>
      <c r="P305" s="8">
        <v>2</v>
      </c>
      <c r="Q305" s="8">
        <v>0</v>
      </c>
      <c r="R305" s="8">
        <v>0</v>
      </c>
    </row>
    <row r="306" spans="1:18" x14ac:dyDescent="0.25">
      <c r="A306" s="8" t="s">
        <v>523</v>
      </c>
      <c r="B306" s="3" t="s">
        <v>165</v>
      </c>
      <c r="C306" s="8">
        <v>0</v>
      </c>
      <c r="D306" s="8">
        <v>0</v>
      </c>
      <c r="E306" s="8">
        <v>3</v>
      </c>
      <c r="F306" s="8">
        <v>3</v>
      </c>
      <c r="G306" s="8">
        <v>0</v>
      </c>
      <c r="H306" s="8">
        <v>0</v>
      </c>
      <c r="I306" s="8">
        <v>0</v>
      </c>
      <c r="J306" s="8">
        <v>6</v>
      </c>
      <c r="K306" s="8">
        <v>0</v>
      </c>
      <c r="L306" s="8">
        <v>2</v>
      </c>
      <c r="M306" s="8">
        <v>8</v>
      </c>
      <c r="N306" s="8">
        <v>3</v>
      </c>
      <c r="O306" s="8">
        <v>4</v>
      </c>
      <c r="P306" s="8">
        <v>2</v>
      </c>
      <c r="Q306" s="8">
        <v>0</v>
      </c>
      <c r="R306" s="8">
        <v>0</v>
      </c>
    </row>
    <row r="307" spans="1:18" x14ac:dyDescent="0.25">
      <c r="A307" s="8" t="s">
        <v>594</v>
      </c>
      <c r="B307" s="3" t="s">
        <v>70</v>
      </c>
      <c r="C307" s="8">
        <v>0</v>
      </c>
      <c r="D307" s="8">
        <v>1</v>
      </c>
      <c r="E307" s="8">
        <v>1</v>
      </c>
      <c r="F307" s="8">
        <v>4</v>
      </c>
      <c r="G307" s="8">
        <v>1</v>
      </c>
      <c r="H307" s="8">
        <v>0</v>
      </c>
      <c r="I307" s="8">
        <v>0</v>
      </c>
      <c r="J307" s="8">
        <v>6</v>
      </c>
      <c r="K307" s="8">
        <v>0</v>
      </c>
      <c r="L307" s="8">
        <v>4</v>
      </c>
      <c r="M307" s="8">
        <v>3</v>
      </c>
      <c r="N307" s="8">
        <v>1</v>
      </c>
      <c r="O307" s="8">
        <v>0</v>
      </c>
      <c r="P307" s="8">
        <v>3</v>
      </c>
      <c r="Q307" s="8">
        <v>0</v>
      </c>
      <c r="R307" s="8">
        <v>0</v>
      </c>
    </row>
    <row r="308" spans="1:18" x14ac:dyDescent="0.25">
      <c r="A308" s="8" t="s">
        <v>585</v>
      </c>
      <c r="B308" s="3" t="s">
        <v>167</v>
      </c>
      <c r="C308" s="8">
        <v>0</v>
      </c>
      <c r="D308" s="8">
        <v>0</v>
      </c>
      <c r="E308" s="8">
        <v>0</v>
      </c>
      <c r="F308" s="8">
        <v>7</v>
      </c>
      <c r="G308" s="8">
        <v>0</v>
      </c>
      <c r="H308" s="8">
        <v>0</v>
      </c>
      <c r="I308" s="8">
        <v>0</v>
      </c>
      <c r="J308" s="8">
        <v>7</v>
      </c>
      <c r="K308" s="8">
        <v>0</v>
      </c>
      <c r="L308" s="8">
        <v>3</v>
      </c>
      <c r="M308" s="8">
        <v>2</v>
      </c>
      <c r="N308" s="8">
        <v>1</v>
      </c>
      <c r="O308" s="8">
        <v>0</v>
      </c>
      <c r="P308" s="8">
        <v>2</v>
      </c>
      <c r="Q308" s="8">
        <v>0</v>
      </c>
      <c r="R308" s="8">
        <v>0</v>
      </c>
    </row>
    <row r="309" spans="1:18" x14ac:dyDescent="0.25">
      <c r="A309" s="8" t="s">
        <v>586</v>
      </c>
      <c r="B309" s="3" t="s">
        <v>169</v>
      </c>
      <c r="C309" s="8">
        <v>0</v>
      </c>
      <c r="D309" s="8">
        <v>0</v>
      </c>
      <c r="E309" s="8">
        <v>7</v>
      </c>
      <c r="F309" s="8">
        <v>0</v>
      </c>
      <c r="G309" s="8">
        <v>0</v>
      </c>
      <c r="H309" s="8">
        <v>0</v>
      </c>
      <c r="I309" s="8">
        <v>0</v>
      </c>
      <c r="J309" s="8">
        <v>12</v>
      </c>
      <c r="K309" s="8">
        <v>3</v>
      </c>
      <c r="L309" s="8">
        <v>11</v>
      </c>
      <c r="M309" s="8">
        <v>8</v>
      </c>
      <c r="N309" s="8">
        <v>11</v>
      </c>
      <c r="O309" s="8">
        <v>0</v>
      </c>
      <c r="P309" s="8">
        <v>3</v>
      </c>
      <c r="Q309" s="8">
        <v>3</v>
      </c>
      <c r="R309" s="8">
        <v>0</v>
      </c>
    </row>
    <row r="310" spans="1:18" x14ac:dyDescent="0.25">
      <c r="A310" s="8" t="s">
        <v>560</v>
      </c>
      <c r="B310" s="3" t="s">
        <v>171</v>
      </c>
      <c r="C310" s="8">
        <v>0</v>
      </c>
      <c r="D310" s="8">
        <v>0</v>
      </c>
      <c r="E310" s="8">
        <v>0</v>
      </c>
      <c r="F310" s="8">
        <v>1</v>
      </c>
      <c r="G310" s="8">
        <v>0</v>
      </c>
      <c r="H310" s="8">
        <v>0</v>
      </c>
      <c r="I310" s="8">
        <v>0</v>
      </c>
      <c r="J310" s="8">
        <v>2</v>
      </c>
      <c r="K310" s="8">
        <v>0</v>
      </c>
      <c r="L310" s="8">
        <v>0</v>
      </c>
      <c r="M310" s="8">
        <v>8</v>
      </c>
      <c r="N310" s="8">
        <v>1</v>
      </c>
      <c r="O310" s="8">
        <v>0</v>
      </c>
      <c r="P310" s="8">
        <v>1</v>
      </c>
      <c r="Q310" s="8">
        <v>0</v>
      </c>
      <c r="R310" s="8">
        <v>0</v>
      </c>
    </row>
    <row r="311" spans="1:18" x14ac:dyDescent="0.25">
      <c r="A311" s="8" t="s">
        <v>511</v>
      </c>
      <c r="B311" s="3" t="s">
        <v>173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0</v>
      </c>
      <c r="L311" s="8">
        <v>2</v>
      </c>
      <c r="M311" s="8">
        <v>1</v>
      </c>
      <c r="N311" s="8">
        <v>0</v>
      </c>
      <c r="O311" s="8">
        <v>0</v>
      </c>
      <c r="P311" s="8">
        <v>4</v>
      </c>
      <c r="Q311" s="8">
        <v>0</v>
      </c>
      <c r="R311" s="8">
        <v>0</v>
      </c>
    </row>
    <row r="312" spans="1:18" x14ac:dyDescent="0.25">
      <c r="A312" s="8" t="s">
        <v>524</v>
      </c>
      <c r="B312" s="3" t="s">
        <v>175</v>
      </c>
      <c r="C312" s="8">
        <v>0</v>
      </c>
      <c r="D312" s="8">
        <v>0</v>
      </c>
      <c r="E312" s="8">
        <v>0</v>
      </c>
      <c r="F312" s="8">
        <v>1</v>
      </c>
      <c r="G312" s="8">
        <v>0</v>
      </c>
      <c r="H312" s="8">
        <v>0</v>
      </c>
      <c r="I312" s="8">
        <v>0</v>
      </c>
      <c r="J312" s="8">
        <v>3</v>
      </c>
      <c r="K312" s="8">
        <v>0</v>
      </c>
      <c r="L312" s="8">
        <v>1</v>
      </c>
      <c r="M312" s="8">
        <v>5</v>
      </c>
      <c r="N312" s="8">
        <v>3</v>
      </c>
      <c r="O312" s="8">
        <v>0</v>
      </c>
      <c r="P312" s="8">
        <v>1</v>
      </c>
      <c r="Q312" s="8">
        <v>0</v>
      </c>
      <c r="R312" s="8">
        <v>0</v>
      </c>
    </row>
    <row r="313" spans="1:18" x14ac:dyDescent="0.25">
      <c r="A313" s="8" t="s">
        <v>525</v>
      </c>
      <c r="B313" s="3" t="s">
        <v>177</v>
      </c>
      <c r="C313" s="8">
        <v>1</v>
      </c>
      <c r="D313" s="8">
        <v>0</v>
      </c>
      <c r="E313" s="8">
        <v>0</v>
      </c>
      <c r="F313" s="8">
        <v>4</v>
      </c>
      <c r="G313" s="8">
        <v>0</v>
      </c>
      <c r="H313" s="8">
        <v>0</v>
      </c>
      <c r="I313" s="8">
        <v>0</v>
      </c>
      <c r="J313" s="8">
        <v>6</v>
      </c>
      <c r="K313" s="8">
        <v>0</v>
      </c>
      <c r="L313" s="8">
        <v>0</v>
      </c>
      <c r="M313" s="8">
        <v>8</v>
      </c>
      <c r="N313" s="8">
        <v>1</v>
      </c>
      <c r="O313" s="8">
        <v>0</v>
      </c>
      <c r="P313" s="8">
        <v>2</v>
      </c>
      <c r="Q313" s="8">
        <v>0</v>
      </c>
      <c r="R313" s="8">
        <v>0</v>
      </c>
    </row>
    <row r="314" spans="1:18" x14ac:dyDescent="0.25">
      <c r="A314" s="8" t="s">
        <v>512</v>
      </c>
      <c r="B314" s="3" t="s">
        <v>74</v>
      </c>
      <c r="C314" s="8">
        <v>0</v>
      </c>
      <c r="D314" s="8">
        <v>0</v>
      </c>
      <c r="E314" s="8">
        <v>1</v>
      </c>
      <c r="F314" s="8">
        <v>3</v>
      </c>
      <c r="G314" s="8">
        <v>0</v>
      </c>
      <c r="H314" s="8">
        <v>0</v>
      </c>
      <c r="I314" s="8">
        <v>0</v>
      </c>
      <c r="J314" s="8">
        <v>4</v>
      </c>
      <c r="K314" s="8">
        <v>0</v>
      </c>
      <c r="L314" s="8">
        <v>1</v>
      </c>
      <c r="M314" s="8">
        <v>5</v>
      </c>
      <c r="N314" s="8">
        <v>1</v>
      </c>
      <c r="O314" s="8">
        <v>0</v>
      </c>
      <c r="P314" s="8">
        <v>1</v>
      </c>
      <c r="Q314" s="8">
        <v>0</v>
      </c>
      <c r="R314" s="8">
        <v>1</v>
      </c>
    </row>
    <row r="315" spans="1:18" x14ac:dyDescent="0.25">
      <c r="A315" s="8" t="s">
        <v>526</v>
      </c>
      <c r="B315" s="3" t="s">
        <v>144</v>
      </c>
      <c r="C315" s="8">
        <v>0</v>
      </c>
      <c r="D315" s="8">
        <v>0</v>
      </c>
      <c r="E315" s="8">
        <v>1</v>
      </c>
      <c r="F315" s="8">
        <v>4</v>
      </c>
      <c r="G315" s="8">
        <v>0</v>
      </c>
      <c r="H315" s="8">
        <v>0</v>
      </c>
      <c r="I315" s="8">
        <v>0</v>
      </c>
      <c r="J315" s="8">
        <v>8</v>
      </c>
      <c r="K315" s="8">
        <v>0</v>
      </c>
      <c r="L315" s="8">
        <v>1</v>
      </c>
      <c r="M315" s="8">
        <v>10</v>
      </c>
      <c r="N315" s="8">
        <v>3</v>
      </c>
      <c r="O315" s="8">
        <v>0</v>
      </c>
      <c r="P315" s="8">
        <v>1</v>
      </c>
      <c r="Q315" s="8">
        <v>0</v>
      </c>
      <c r="R315" s="8">
        <v>0</v>
      </c>
    </row>
    <row r="316" spans="1:18" x14ac:dyDescent="0.25">
      <c r="A316" s="8" t="s">
        <v>527</v>
      </c>
      <c r="B316" s="3" t="s">
        <v>75</v>
      </c>
      <c r="C316" s="8">
        <v>0</v>
      </c>
      <c r="D316" s="8">
        <v>1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2</v>
      </c>
      <c r="K316" s="8">
        <v>0</v>
      </c>
      <c r="L316" s="8">
        <v>2</v>
      </c>
      <c r="M316" s="8">
        <v>2</v>
      </c>
      <c r="N316" s="8">
        <v>1</v>
      </c>
      <c r="O316" s="8">
        <v>0</v>
      </c>
      <c r="P316" s="8">
        <v>1</v>
      </c>
      <c r="Q316" s="8">
        <v>0</v>
      </c>
      <c r="R316" s="8">
        <v>0</v>
      </c>
    </row>
    <row r="317" spans="1:18" x14ac:dyDescent="0.25">
      <c r="A317" s="8" t="s">
        <v>549</v>
      </c>
      <c r="B317" s="3" t="s">
        <v>281</v>
      </c>
      <c r="C317" s="8">
        <v>0</v>
      </c>
      <c r="D317" s="8">
        <v>0</v>
      </c>
      <c r="E317" s="8">
        <v>1</v>
      </c>
      <c r="F317" s="8">
        <v>0</v>
      </c>
      <c r="G317" s="8">
        <v>0</v>
      </c>
      <c r="H317" s="8">
        <v>0</v>
      </c>
      <c r="I317" s="8">
        <v>0</v>
      </c>
      <c r="J317" s="8">
        <v>1</v>
      </c>
      <c r="K317" s="8">
        <v>0</v>
      </c>
      <c r="L317" s="8">
        <v>2</v>
      </c>
      <c r="M317" s="8">
        <v>0</v>
      </c>
      <c r="N317" s="8">
        <v>1</v>
      </c>
      <c r="O317" s="8">
        <v>0</v>
      </c>
      <c r="P317" s="8">
        <v>1</v>
      </c>
      <c r="Q317" s="8">
        <v>0</v>
      </c>
      <c r="R317" s="8">
        <v>0</v>
      </c>
    </row>
    <row r="318" spans="1:18" x14ac:dyDescent="0.25">
      <c r="A318" s="8" t="s">
        <v>528</v>
      </c>
      <c r="B318" s="3" t="s">
        <v>180</v>
      </c>
      <c r="C318" s="8">
        <v>0</v>
      </c>
      <c r="D318" s="8">
        <v>0</v>
      </c>
      <c r="E318" s="8">
        <v>2</v>
      </c>
      <c r="F318" s="8">
        <v>5</v>
      </c>
      <c r="G318" s="8">
        <v>0</v>
      </c>
      <c r="H318" s="8">
        <v>0</v>
      </c>
      <c r="I318" s="8">
        <v>0</v>
      </c>
      <c r="J318" s="8">
        <v>11</v>
      </c>
      <c r="K318" s="8">
        <v>0</v>
      </c>
      <c r="L318" s="8">
        <v>3</v>
      </c>
      <c r="M318" s="8">
        <v>5</v>
      </c>
      <c r="N318" s="8">
        <v>3</v>
      </c>
      <c r="O318" s="8">
        <v>0</v>
      </c>
      <c r="P318" s="8">
        <v>3</v>
      </c>
      <c r="Q318" s="8">
        <v>0</v>
      </c>
      <c r="R318" s="8">
        <v>0</v>
      </c>
    </row>
    <row r="319" spans="1:18" x14ac:dyDescent="0.25">
      <c r="A319" s="8" t="s">
        <v>529</v>
      </c>
      <c r="B319" s="3" t="s">
        <v>105</v>
      </c>
      <c r="C319" s="8">
        <v>0</v>
      </c>
      <c r="D319" s="8">
        <v>1</v>
      </c>
      <c r="E319" s="8">
        <v>1</v>
      </c>
      <c r="F319" s="8">
        <v>3</v>
      </c>
      <c r="G319" s="8">
        <v>1</v>
      </c>
      <c r="H319" s="8">
        <v>0</v>
      </c>
      <c r="I319" s="8">
        <v>0</v>
      </c>
      <c r="J319" s="8">
        <v>5</v>
      </c>
      <c r="K319" s="8">
        <v>0</v>
      </c>
      <c r="L319" s="8">
        <v>3</v>
      </c>
      <c r="M319" s="8">
        <v>5</v>
      </c>
      <c r="N319" s="8">
        <v>2</v>
      </c>
      <c r="O319" s="8">
        <v>0</v>
      </c>
      <c r="P319" s="8">
        <v>2</v>
      </c>
      <c r="Q319" s="8">
        <v>0</v>
      </c>
      <c r="R319" s="8">
        <v>0</v>
      </c>
    </row>
    <row r="320" spans="1:18" x14ac:dyDescent="0.25">
      <c r="A320" s="8" t="s">
        <v>587</v>
      </c>
      <c r="B320" s="3" t="s">
        <v>258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0</v>
      </c>
      <c r="M320" s="8">
        <v>4</v>
      </c>
      <c r="N320" s="8">
        <v>1</v>
      </c>
      <c r="O320" s="8">
        <v>0</v>
      </c>
      <c r="P320" s="8">
        <v>5</v>
      </c>
      <c r="Q320" s="8">
        <v>0</v>
      </c>
      <c r="R320" s="8">
        <v>0</v>
      </c>
    </row>
    <row r="321" spans="1:18" x14ac:dyDescent="0.25">
      <c r="A321" s="8" t="s">
        <v>497</v>
      </c>
      <c r="B321" s="3" t="s">
        <v>107</v>
      </c>
      <c r="C321" s="8">
        <v>0</v>
      </c>
      <c r="D321" s="8">
        <v>0</v>
      </c>
      <c r="E321" s="8">
        <v>1</v>
      </c>
      <c r="F321" s="8">
        <v>2</v>
      </c>
      <c r="G321" s="8">
        <v>0</v>
      </c>
      <c r="H321" s="8">
        <v>0</v>
      </c>
      <c r="I321" s="8">
        <v>0</v>
      </c>
      <c r="J321" s="8">
        <v>3</v>
      </c>
      <c r="K321" s="8">
        <v>0</v>
      </c>
      <c r="L321" s="8">
        <v>1</v>
      </c>
      <c r="M321" s="8">
        <v>6</v>
      </c>
      <c r="N321" s="8">
        <v>1</v>
      </c>
      <c r="O321" s="8">
        <v>0</v>
      </c>
      <c r="P321" s="8">
        <v>2</v>
      </c>
      <c r="Q321" s="8">
        <v>0</v>
      </c>
      <c r="R321" s="8">
        <v>0</v>
      </c>
    </row>
    <row r="322" spans="1:18" x14ac:dyDescent="0.25">
      <c r="A322" s="8" t="s">
        <v>568</v>
      </c>
      <c r="B322" s="3" t="s">
        <v>182</v>
      </c>
      <c r="C322" s="8">
        <v>0</v>
      </c>
      <c r="D322" s="8">
        <v>1</v>
      </c>
      <c r="E322" s="8">
        <v>2</v>
      </c>
      <c r="F322" s="8">
        <v>7</v>
      </c>
      <c r="G322" s="8">
        <v>0</v>
      </c>
      <c r="H322" s="8">
        <v>0</v>
      </c>
      <c r="I322" s="8">
        <v>0</v>
      </c>
      <c r="J322" s="8">
        <v>12</v>
      </c>
      <c r="K322" s="8">
        <v>0</v>
      </c>
      <c r="L322" s="8">
        <v>4</v>
      </c>
      <c r="M322" s="8">
        <v>9</v>
      </c>
      <c r="N322" s="8">
        <v>4</v>
      </c>
      <c r="O322" s="8">
        <v>0</v>
      </c>
      <c r="P322" s="8">
        <v>2</v>
      </c>
      <c r="Q322" s="8">
        <v>0</v>
      </c>
      <c r="R322" s="8">
        <v>0</v>
      </c>
    </row>
    <row r="323" spans="1:18" x14ac:dyDescent="0.25">
      <c r="A323" s="8" t="s">
        <v>550</v>
      </c>
      <c r="B323" s="3" t="s">
        <v>109</v>
      </c>
      <c r="C323" s="8">
        <v>0</v>
      </c>
      <c r="D323" s="8">
        <v>0</v>
      </c>
      <c r="E323" s="8">
        <v>0</v>
      </c>
      <c r="F323" s="8">
        <v>2</v>
      </c>
      <c r="G323" s="8">
        <v>0</v>
      </c>
      <c r="H323" s="8">
        <v>0</v>
      </c>
      <c r="I323" s="8">
        <v>0</v>
      </c>
      <c r="J323" s="8">
        <v>2</v>
      </c>
      <c r="K323" s="8">
        <v>1</v>
      </c>
      <c r="L323" s="8">
        <v>2</v>
      </c>
      <c r="M323" s="8">
        <v>1</v>
      </c>
      <c r="N323" s="8">
        <v>0</v>
      </c>
      <c r="O323" s="8">
        <v>1</v>
      </c>
      <c r="P323" s="8">
        <v>2</v>
      </c>
      <c r="Q323" s="8">
        <v>0</v>
      </c>
      <c r="R323" s="8">
        <v>0</v>
      </c>
    </row>
    <row r="324" spans="1:18" x14ac:dyDescent="0.25">
      <c r="A324" s="8" t="s">
        <v>498</v>
      </c>
      <c r="B324" s="3" t="s">
        <v>184</v>
      </c>
      <c r="C324" s="8">
        <v>0</v>
      </c>
      <c r="D324" s="8">
        <v>0</v>
      </c>
      <c r="E324" s="8">
        <v>2</v>
      </c>
      <c r="F324" s="8">
        <v>2</v>
      </c>
      <c r="G324" s="8">
        <v>0</v>
      </c>
      <c r="H324" s="8">
        <v>0</v>
      </c>
      <c r="I324" s="8">
        <v>0</v>
      </c>
      <c r="J324" s="8">
        <v>4</v>
      </c>
      <c r="K324" s="8">
        <v>4</v>
      </c>
      <c r="L324" s="8">
        <v>16</v>
      </c>
      <c r="M324" s="8">
        <v>3</v>
      </c>
      <c r="N324" s="8">
        <v>3</v>
      </c>
      <c r="O324" s="8">
        <v>0</v>
      </c>
      <c r="P324" s="8">
        <v>5</v>
      </c>
      <c r="Q324" s="8">
        <v>0</v>
      </c>
      <c r="R324" s="8">
        <v>1</v>
      </c>
    </row>
    <row r="325" spans="1:18" x14ac:dyDescent="0.25">
      <c r="A325" s="8" t="s">
        <v>588</v>
      </c>
      <c r="B325" s="3" t="s">
        <v>186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3</v>
      </c>
      <c r="K325" s="8">
        <v>0</v>
      </c>
      <c r="L325" s="8">
        <v>7</v>
      </c>
      <c r="M325" s="8">
        <v>1</v>
      </c>
      <c r="N325" s="8">
        <v>3</v>
      </c>
      <c r="O325" s="8">
        <v>0</v>
      </c>
      <c r="P325" s="8">
        <v>3</v>
      </c>
      <c r="Q325" s="8">
        <v>0</v>
      </c>
      <c r="R325" s="8">
        <v>0</v>
      </c>
    </row>
    <row r="326" spans="1:18" x14ac:dyDescent="0.25">
      <c r="A326" s="8" t="s">
        <v>574</v>
      </c>
      <c r="B326" s="3" t="s">
        <v>188</v>
      </c>
      <c r="C326" s="8">
        <v>0</v>
      </c>
      <c r="D326" s="8">
        <v>0</v>
      </c>
      <c r="E326" s="8">
        <v>1</v>
      </c>
      <c r="F326" s="8">
        <v>2</v>
      </c>
      <c r="G326" s="8">
        <v>0</v>
      </c>
      <c r="H326" s="8">
        <v>0</v>
      </c>
      <c r="I326" s="8">
        <v>0</v>
      </c>
      <c r="J326" s="8">
        <v>3</v>
      </c>
      <c r="K326" s="8">
        <v>0</v>
      </c>
      <c r="L326" s="8">
        <v>2</v>
      </c>
      <c r="M326" s="8">
        <v>4</v>
      </c>
      <c r="N326" s="8">
        <v>2</v>
      </c>
      <c r="O326" s="8">
        <v>0</v>
      </c>
      <c r="P326" s="8">
        <v>3</v>
      </c>
      <c r="Q326" s="8">
        <v>0</v>
      </c>
      <c r="R326" s="8">
        <v>0</v>
      </c>
    </row>
    <row r="327" spans="1:18" x14ac:dyDescent="0.25">
      <c r="A327" s="8" t="s">
        <v>575</v>
      </c>
      <c r="B327" s="3" t="s">
        <v>190</v>
      </c>
      <c r="C327" s="8">
        <v>0</v>
      </c>
      <c r="D327" s="8">
        <v>0</v>
      </c>
      <c r="E327" s="8">
        <v>0</v>
      </c>
      <c r="F327" s="8">
        <v>5</v>
      </c>
      <c r="G327" s="8">
        <v>0</v>
      </c>
      <c r="H327" s="8">
        <v>0</v>
      </c>
      <c r="I327" s="8">
        <v>0</v>
      </c>
      <c r="J327" s="8">
        <v>7</v>
      </c>
      <c r="K327" s="8">
        <v>0</v>
      </c>
      <c r="L327" s="8">
        <v>1</v>
      </c>
      <c r="M327" s="8">
        <v>2</v>
      </c>
      <c r="N327" s="8">
        <v>2</v>
      </c>
      <c r="O327" s="8">
        <v>0</v>
      </c>
      <c r="P327" s="8">
        <v>2</v>
      </c>
      <c r="Q327" s="8">
        <v>0</v>
      </c>
      <c r="R327" s="8">
        <v>0</v>
      </c>
    </row>
    <row r="328" spans="1:18" x14ac:dyDescent="0.25">
      <c r="A328" s="8" t="s">
        <v>591</v>
      </c>
      <c r="B328" s="3" t="s">
        <v>192</v>
      </c>
      <c r="C328" s="8">
        <v>0</v>
      </c>
      <c r="D328" s="8">
        <v>0</v>
      </c>
      <c r="E328" s="8">
        <v>1</v>
      </c>
      <c r="F328" s="8">
        <v>0</v>
      </c>
      <c r="G328" s="8">
        <v>0</v>
      </c>
      <c r="H328" s="8">
        <v>0</v>
      </c>
      <c r="I328" s="8">
        <v>0</v>
      </c>
      <c r="J328" s="8">
        <v>3</v>
      </c>
      <c r="K328" s="8">
        <v>0</v>
      </c>
      <c r="L328" s="8">
        <v>4</v>
      </c>
      <c r="M328" s="8">
        <v>9</v>
      </c>
      <c r="N328" s="8">
        <v>3</v>
      </c>
      <c r="O328" s="8">
        <v>0</v>
      </c>
      <c r="P328" s="8">
        <v>2</v>
      </c>
      <c r="Q328" s="8">
        <v>0</v>
      </c>
      <c r="R328" s="8">
        <v>0</v>
      </c>
    </row>
    <row r="329" spans="1:18" x14ac:dyDescent="0.25">
      <c r="A329" s="8" t="s">
        <v>530</v>
      </c>
      <c r="B329" s="3" t="s">
        <v>111</v>
      </c>
      <c r="C329" s="8">
        <v>0</v>
      </c>
      <c r="D329" s="8">
        <v>0</v>
      </c>
      <c r="E329" s="8">
        <v>0</v>
      </c>
      <c r="F329" s="8">
        <v>1</v>
      </c>
      <c r="G329" s="8">
        <v>0</v>
      </c>
      <c r="H329" s="8">
        <v>0</v>
      </c>
      <c r="I329" s="8">
        <v>0</v>
      </c>
      <c r="J329" s="8">
        <v>1</v>
      </c>
      <c r="K329" s="8">
        <v>0</v>
      </c>
      <c r="L329" s="8">
        <v>1</v>
      </c>
      <c r="M329" s="8">
        <v>4</v>
      </c>
      <c r="N329" s="8">
        <v>1</v>
      </c>
      <c r="O329" s="8">
        <v>1</v>
      </c>
      <c r="P329" s="8">
        <v>1</v>
      </c>
      <c r="Q329" s="8">
        <v>0</v>
      </c>
      <c r="R329" s="8">
        <v>0</v>
      </c>
    </row>
    <row r="330" spans="1:18" x14ac:dyDescent="0.25">
      <c r="A330" s="8" t="s">
        <v>597</v>
      </c>
      <c r="B330" s="3" t="s">
        <v>289</v>
      </c>
      <c r="C330" s="8">
        <v>0</v>
      </c>
      <c r="D330" s="8">
        <v>0</v>
      </c>
      <c r="E330" s="8">
        <v>1</v>
      </c>
      <c r="F330" s="8">
        <v>1</v>
      </c>
      <c r="G330" s="8">
        <v>0</v>
      </c>
      <c r="H330" s="8">
        <v>0</v>
      </c>
      <c r="I330" s="8">
        <v>0</v>
      </c>
      <c r="J330" s="8">
        <v>4</v>
      </c>
      <c r="K330" s="8">
        <v>0</v>
      </c>
      <c r="L330" s="8">
        <v>0</v>
      </c>
      <c r="M330" s="8">
        <v>4</v>
      </c>
      <c r="N330" s="8">
        <v>1</v>
      </c>
      <c r="O330" s="8">
        <v>0</v>
      </c>
      <c r="P330" s="8">
        <v>1</v>
      </c>
      <c r="Q330" s="8">
        <v>0</v>
      </c>
      <c r="R330" s="8">
        <v>0</v>
      </c>
    </row>
    <row r="331" spans="1:18" x14ac:dyDescent="0.25">
      <c r="A331" s="8" t="s">
        <v>561</v>
      </c>
      <c r="B331" s="3" t="s">
        <v>260</v>
      </c>
      <c r="C331" s="8">
        <v>0</v>
      </c>
      <c r="D331" s="8">
        <v>0</v>
      </c>
      <c r="E331" s="8">
        <v>7</v>
      </c>
      <c r="F331" s="8">
        <v>5</v>
      </c>
      <c r="G331" s="8">
        <v>0</v>
      </c>
      <c r="H331" s="8">
        <v>0</v>
      </c>
      <c r="I331" s="8">
        <v>0</v>
      </c>
      <c r="J331" s="8">
        <v>13</v>
      </c>
      <c r="K331" s="8">
        <v>0</v>
      </c>
      <c r="L331" s="8">
        <v>3</v>
      </c>
      <c r="M331" s="8">
        <v>7</v>
      </c>
      <c r="N331" s="8">
        <v>4</v>
      </c>
      <c r="O331" s="8">
        <v>1</v>
      </c>
      <c r="P331" s="8">
        <v>2</v>
      </c>
      <c r="Q331" s="8">
        <v>0</v>
      </c>
      <c r="R331" s="8">
        <v>0</v>
      </c>
    </row>
    <row r="332" spans="1:18" x14ac:dyDescent="0.25">
      <c r="A332" s="8" t="s">
        <v>569</v>
      </c>
      <c r="B332" s="3" t="s">
        <v>113</v>
      </c>
      <c r="C332" s="8">
        <v>0</v>
      </c>
      <c r="D332" s="8">
        <v>0</v>
      </c>
      <c r="E332" s="8">
        <v>3</v>
      </c>
      <c r="F332" s="8">
        <v>3</v>
      </c>
      <c r="G332" s="8" t="s">
        <v>614</v>
      </c>
      <c r="H332" s="8">
        <v>0</v>
      </c>
      <c r="I332" s="8">
        <v>0</v>
      </c>
      <c r="J332" s="8">
        <v>9</v>
      </c>
      <c r="K332" s="8">
        <v>0</v>
      </c>
      <c r="L332" s="8">
        <v>3</v>
      </c>
      <c r="M332" s="8">
        <v>3</v>
      </c>
      <c r="N332" s="8">
        <v>0</v>
      </c>
      <c r="O332" s="8">
        <v>1</v>
      </c>
      <c r="P332" s="8">
        <v>0</v>
      </c>
      <c r="Q332" s="8">
        <v>0</v>
      </c>
      <c r="R332" s="8">
        <v>0</v>
      </c>
    </row>
    <row r="333" spans="1:18" x14ac:dyDescent="0.25">
      <c r="A333" s="8" t="s">
        <v>598</v>
      </c>
      <c r="B333" s="3" t="s">
        <v>81</v>
      </c>
      <c r="C333" s="8">
        <v>0</v>
      </c>
      <c r="D333" s="8">
        <v>0</v>
      </c>
      <c r="E333" s="8">
        <v>1</v>
      </c>
      <c r="F333" s="8">
        <v>3</v>
      </c>
      <c r="G333" s="8">
        <v>0</v>
      </c>
      <c r="H333" s="8">
        <v>0</v>
      </c>
      <c r="I333" s="8">
        <v>0</v>
      </c>
      <c r="J333" s="8">
        <v>6</v>
      </c>
      <c r="K333" s="8">
        <v>0</v>
      </c>
      <c r="L333" s="8">
        <v>5</v>
      </c>
      <c r="M333" s="8">
        <v>6</v>
      </c>
      <c r="N333" s="8">
        <v>5</v>
      </c>
      <c r="O333" s="8">
        <v>0</v>
      </c>
      <c r="P333" s="8">
        <v>2</v>
      </c>
      <c r="Q333" s="8">
        <v>0</v>
      </c>
      <c r="R333" s="8">
        <v>0</v>
      </c>
    </row>
    <row r="334" spans="1:18" x14ac:dyDescent="0.25">
      <c r="A334" s="8" t="s">
        <v>557</v>
      </c>
      <c r="B334" s="3" t="s">
        <v>115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1</v>
      </c>
      <c r="K334" s="8">
        <v>0</v>
      </c>
      <c r="L334" s="8">
        <v>1</v>
      </c>
      <c r="M334" s="8">
        <v>9</v>
      </c>
      <c r="N334" s="8">
        <v>2</v>
      </c>
      <c r="O334" s="8">
        <v>0</v>
      </c>
      <c r="P334" s="8">
        <v>3</v>
      </c>
      <c r="Q334" s="8">
        <v>0</v>
      </c>
      <c r="R334" s="8">
        <v>0</v>
      </c>
    </row>
    <row r="335" spans="1:18" x14ac:dyDescent="0.25">
      <c r="A335" s="8" t="s">
        <v>551</v>
      </c>
      <c r="B335" s="3" t="s">
        <v>294</v>
      </c>
      <c r="C335" s="8">
        <v>0</v>
      </c>
      <c r="D335" s="8">
        <v>1</v>
      </c>
      <c r="E335" s="8">
        <v>4</v>
      </c>
      <c r="F335" s="8">
        <v>4</v>
      </c>
      <c r="G335" s="8">
        <v>0</v>
      </c>
      <c r="H335" s="8">
        <v>0</v>
      </c>
      <c r="I335" s="8">
        <v>0</v>
      </c>
      <c r="J335" s="8">
        <v>9</v>
      </c>
      <c r="K335" s="8">
        <v>0</v>
      </c>
      <c r="L335" s="8">
        <v>3</v>
      </c>
      <c r="M335" s="8">
        <v>5</v>
      </c>
      <c r="N335" s="8">
        <v>4</v>
      </c>
      <c r="O335" s="8">
        <v>0</v>
      </c>
      <c r="P335" s="8">
        <v>2</v>
      </c>
      <c r="Q335" s="8">
        <v>0</v>
      </c>
      <c r="R335" s="8">
        <v>0</v>
      </c>
    </row>
    <row r="336" spans="1:18" x14ac:dyDescent="0.25">
      <c r="A336" s="8" t="s">
        <v>514</v>
      </c>
      <c r="B336" s="3" t="s">
        <v>117</v>
      </c>
      <c r="C336" s="8">
        <v>0</v>
      </c>
      <c r="D336" s="8">
        <v>0</v>
      </c>
      <c r="E336" s="8">
        <v>2</v>
      </c>
      <c r="F336" s="8">
        <v>3</v>
      </c>
      <c r="G336" s="8">
        <v>0</v>
      </c>
      <c r="H336" s="8">
        <v>0</v>
      </c>
      <c r="I336" s="8">
        <v>0</v>
      </c>
      <c r="J336" s="8">
        <v>5</v>
      </c>
      <c r="K336" s="8">
        <v>0</v>
      </c>
      <c r="L336" s="8">
        <v>1</v>
      </c>
      <c r="M336" s="8">
        <v>4</v>
      </c>
      <c r="N336" s="8">
        <v>2</v>
      </c>
      <c r="O336" s="8">
        <v>0</v>
      </c>
      <c r="P336" s="8">
        <v>0</v>
      </c>
      <c r="Q336" s="8">
        <v>0</v>
      </c>
      <c r="R336" s="8">
        <v>0</v>
      </c>
    </row>
    <row r="337" spans="1:18" x14ac:dyDescent="0.25">
      <c r="A337" s="8" t="s">
        <v>531</v>
      </c>
      <c r="B337" s="3" t="s">
        <v>194</v>
      </c>
      <c r="C337" s="8">
        <v>0</v>
      </c>
      <c r="D337" s="8">
        <v>3</v>
      </c>
      <c r="E337" s="8">
        <v>3</v>
      </c>
      <c r="F337" s="8">
        <v>1</v>
      </c>
      <c r="G337" s="8">
        <v>2</v>
      </c>
      <c r="H337" s="8">
        <v>0</v>
      </c>
      <c r="I337" s="8">
        <v>0</v>
      </c>
      <c r="J337" s="8">
        <v>7</v>
      </c>
      <c r="K337" s="8">
        <v>0</v>
      </c>
      <c r="L337" s="8">
        <v>4</v>
      </c>
      <c r="M337" s="8">
        <v>0</v>
      </c>
      <c r="N337" s="8">
        <v>0</v>
      </c>
      <c r="O337" s="8">
        <v>0</v>
      </c>
      <c r="P337" s="8">
        <v>1</v>
      </c>
      <c r="Q337" s="8">
        <v>0</v>
      </c>
      <c r="R337" s="8">
        <v>0</v>
      </c>
    </row>
    <row r="338" spans="1:18" x14ac:dyDescent="0.25">
      <c r="A338" s="8" t="s">
        <v>562</v>
      </c>
      <c r="B338" s="3" t="s">
        <v>196</v>
      </c>
      <c r="C338" s="8">
        <v>0</v>
      </c>
      <c r="D338" s="8">
        <v>0</v>
      </c>
      <c r="E338" s="8">
        <v>1</v>
      </c>
      <c r="F338" s="8">
        <v>0</v>
      </c>
      <c r="G338" s="8">
        <v>0</v>
      </c>
      <c r="H338" s="8">
        <v>0</v>
      </c>
      <c r="I338" s="8">
        <v>0</v>
      </c>
      <c r="J338" s="8">
        <v>1</v>
      </c>
      <c r="K338" s="8">
        <v>0</v>
      </c>
      <c r="L338" s="8">
        <v>0</v>
      </c>
      <c r="M338" s="8">
        <v>2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</row>
    <row r="339" spans="1:18" x14ac:dyDescent="0.25">
      <c r="A339" s="8" t="s">
        <v>563</v>
      </c>
      <c r="B339" s="3" t="s">
        <v>198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1</v>
      </c>
      <c r="M339" s="8">
        <v>3</v>
      </c>
      <c r="N339" s="8">
        <v>2</v>
      </c>
      <c r="O339" s="8">
        <v>0</v>
      </c>
      <c r="P339" s="8">
        <v>0</v>
      </c>
      <c r="Q339" s="8">
        <v>0</v>
      </c>
      <c r="R339" s="8">
        <v>0</v>
      </c>
    </row>
    <row r="340" spans="1:18" x14ac:dyDescent="0.25">
      <c r="A340" s="8" t="s">
        <v>532</v>
      </c>
      <c r="B340" s="3" t="s">
        <v>200</v>
      </c>
      <c r="C340" s="8">
        <v>1</v>
      </c>
      <c r="D340" s="8">
        <v>0</v>
      </c>
      <c r="E340" s="8">
        <v>1</v>
      </c>
      <c r="F340" s="8">
        <v>3</v>
      </c>
      <c r="G340" s="8">
        <v>0</v>
      </c>
      <c r="H340" s="8">
        <v>0</v>
      </c>
      <c r="I340" s="8">
        <v>0</v>
      </c>
      <c r="J340" s="8">
        <v>5</v>
      </c>
      <c r="K340" s="8">
        <v>0</v>
      </c>
      <c r="L340" s="8">
        <v>7</v>
      </c>
      <c r="M340" s="8">
        <v>3</v>
      </c>
      <c r="N340" s="8">
        <v>1</v>
      </c>
      <c r="O340" s="8">
        <v>0</v>
      </c>
      <c r="P340" s="8">
        <v>2</v>
      </c>
      <c r="Q340" s="8">
        <v>0</v>
      </c>
      <c r="R340" s="8">
        <v>0</v>
      </c>
    </row>
    <row r="341" spans="1:18" x14ac:dyDescent="0.25">
      <c r="A341" s="8" t="s">
        <v>533</v>
      </c>
      <c r="B341" s="3" t="s">
        <v>202</v>
      </c>
      <c r="C341" s="8">
        <v>0</v>
      </c>
      <c r="D341" s="8">
        <v>0</v>
      </c>
      <c r="E341" s="8">
        <v>1</v>
      </c>
      <c r="F341" s="8">
        <v>0</v>
      </c>
      <c r="G341" s="8">
        <v>0</v>
      </c>
      <c r="H341" s="8">
        <v>0</v>
      </c>
      <c r="I341" s="8">
        <v>0</v>
      </c>
      <c r="J341" s="8">
        <v>7</v>
      </c>
      <c r="K341" s="8">
        <v>0</v>
      </c>
      <c r="L341" s="8">
        <v>1</v>
      </c>
      <c r="M341" s="8">
        <v>6</v>
      </c>
      <c r="N341" s="8">
        <v>0</v>
      </c>
      <c r="O341" s="8">
        <v>0</v>
      </c>
      <c r="P341" s="8">
        <v>1</v>
      </c>
      <c r="Q341" s="8">
        <v>0</v>
      </c>
      <c r="R341" s="8">
        <v>0</v>
      </c>
    </row>
    <row r="342" spans="1:18" x14ac:dyDescent="0.25">
      <c r="A342" s="8" t="s">
        <v>534</v>
      </c>
      <c r="B342" s="3" t="s">
        <v>119</v>
      </c>
      <c r="C342" s="8">
        <v>0</v>
      </c>
      <c r="D342" s="8">
        <v>0</v>
      </c>
      <c r="E342" s="8">
        <v>0</v>
      </c>
      <c r="F342" s="8">
        <v>2</v>
      </c>
      <c r="G342" s="8">
        <v>0</v>
      </c>
      <c r="H342" s="8">
        <v>0</v>
      </c>
      <c r="I342" s="8">
        <v>0</v>
      </c>
      <c r="J342" s="8">
        <v>2</v>
      </c>
      <c r="K342" s="8">
        <v>0</v>
      </c>
      <c r="L342" s="8">
        <v>1</v>
      </c>
      <c r="M342" s="8">
        <v>1</v>
      </c>
      <c r="N342" s="8">
        <v>1</v>
      </c>
      <c r="O342" s="8">
        <v>0</v>
      </c>
      <c r="P342" s="8">
        <v>3</v>
      </c>
      <c r="Q342" s="8">
        <v>0</v>
      </c>
      <c r="R342" s="8">
        <v>0</v>
      </c>
    </row>
    <row r="343" spans="1:18" x14ac:dyDescent="0.25">
      <c r="A343" s="8" t="s">
        <v>499</v>
      </c>
      <c r="B343" s="3" t="s">
        <v>204</v>
      </c>
      <c r="C343" s="8">
        <v>0</v>
      </c>
      <c r="D343" s="8">
        <v>0</v>
      </c>
      <c r="E343" s="8">
        <v>1</v>
      </c>
      <c r="F343" s="8">
        <v>5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8</v>
      </c>
      <c r="M343" s="8">
        <v>13</v>
      </c>
      <c r="N343" s="8">
        <v>6</v>
      </c>
      <c r="O343" s="8">
        <v>0</v>
      </c>
      <c r="P343" s="8">
        <v>1</v>
      </c>
      <c r="Q343" s="8">
        <v>0</v>
      </c>
      <c r="R343" s="8">
        <v>0</v>
      </c>
    </row>
    <row r="344" spans="1:18" x14ac:dyDescent="0.25">
      <c r="A344" s="8" t="s">
        <v>515</v>
      </c>
      <c r="B344" s="3" t="s">
        <v>121</v>
      </c>
      <c r="C344" s="8">
        <v>0</v>
      </c>
      <c r="D344" s="8">
        <v>0</v>
      </c>
      <c r="E344" s="8">
        <v>1</v>
      </c>
      <c r="F344" s="8">
        <v>7</v>
      </c>
      <c r="G344" s="8">
        <v>0</v>
      </c>
      <c r="H344" s="8">
        <v>0</v>
      </c>
      <c r="I344" s="8">
        <v>0</v>
      </c>
      <c r="J344" s="8">
        <v>8</v>
      </c>
      <c r="K344" s="8">
        <v>0</v>
      </c>
      <c r="L344" s="8">
        <v>1</v>
      </c>
      <c r="M344" s="8">
        <v>3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</row>
    <row r="345" spans="1:18" x14ac:dyDescent="0.25">
      <c r="A345" s="8" t="s">
        <v>535</v>
      </c>
      <c r="B345" s="3" t="s">
        <v>206</v>
      </c>
      <c r="C345" s="8">
        <v>0</v>
      </c>
      <c r="D345" s="8">
        <v>0</v>
      </c>
      <c r="E345" s="8">
        <v>1</v>
      </c>
      <c r="F345" s="8">
        <v>2</v>
      </c>
      <c r="G345" s="8">
        <v>0</v>
      </c>
      <c r="H345" s="8">
        <v>0</v>
      </c>
      <c r="I345" s="8">
        <v>0</v>
      </c>
      <c r="J345" s="8">
        <v>4</v>
      </c>
      <c r="K345" s="8">
        <v>0</v>
      </c>
      <c r="L345" s="8">
        <v>2</v>
      </c>
      <c r="M345" s="8">
        <v>19</v>
      </c>
      <c r="N345" s="8">
        <v>4</v>
      </c>
      <c r="O345" s="8">
        <v>0</v>
      </c>
      <c r="P345" s="8">
        <v>0</v>
      </c>
      <c r="Q345" s="8">
        <v>0</v>
      </c>
      <c r="R345" s="8">
        <v>0</v>
      </c>
    </row>
    <row r="346" spans="1:18" x14ac:dyDescent="0.25">
      <c r="A346" s="8" t="s">
        <v>576</v>
      </c>
      <c r="B346" s="3" t="s">
        <v>208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1</v>
      </c>
      <c r="M346" s="8">
        <v>6</v>
      </c>
      <c r="N346" s="8">
        <v>1</v>
      </c>
      <c r="O346" s="8">
        <v>0</v>
      </c>
      <c r="P346" s="8">
        <v>0</v>
      </c>
      <c r="Q346" s="8">
        <v>0</v>
      </c>
      <c r="R346" s="8">
        <v>0</v>
      </c>
    </row>
    <row r="347" spans="1:18" x14ac:dyDescent="0.25">
      <c r="A347" s="8" t="s">
        <v>577</v>
      </c>
      <c r="B347" s="3" t="s">
        <v>123</v>
      </c>
      <c r="C347" s="8">
        <v>1</v>
      </c>
      <c r="D347" s="8">
        <v>0</v>
      </c>
      <c r="E347" s="8">
        <v>0</v>
      </c>
      <c r="F347" s="8">
        <v>3</v>
      </c>
      <c r="G347" s="8">
        <v>1</v>
      </c>
      <c r="H347" s="8">
        <v>0</v>
      </c>
      <c r="I347" s="8">
        <v>0</v>
      </c>
      <c r="J347" s="8">
        <v>5</v>
      </c>
      <c r="K347" s="8">
        <v>0</v>
      </c>
      <c r="L347" s="8">
        <v>1</v>
      </c>
      <c r="M347" s="8">
        <v>11</v>
      </c>
      <c r="N347" s="8">
        <v>2</v>
      </c>
      <c r="O347" s="8">
        <v>0</v>
      </c>
      <c r="P347" s="8">
        <v>2</v>
      </c>
      <c r="Q347" s="8">
        <v>0</v>
      </c>
      <c r="R347" s="8">
        <v>0</v>
      </c>
    </row>
    <row r="348" spans="1:18" x14ac:dyDescent="0.25">
      <c r="A348" s="8" t="s">
        <v>578</v>
      </c>
      <c r="B348" s="3" t="s">
        <v>579</v>
      </c>
      <c r="C348" s="8">
        <v>0</v>
      </c>
      <c r="D348" s="8">
        <v>0</v>
      </c>
      <c r="E348" s="8">
        <v>2</v>
      </c>
      <c r="F348" s="8">
        <v>0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11</v>
      </c>
      <c r="M348" s="8">
        <v>19</v>
      </c>
      <c r="N348" s="8">
        <v>5</v>
      </c>
      <c r="O348" s="8">
        <v>0</v>
      </c>
      <c r="P348" s="8">
        <v>5</v>
      </c>
      <c r="Q348" s="8">
        <v>0</v>
      </c>
      <c r="R348" s="8">
        <v>0</v>
      </c>
    </row>
    <row r="349" spans="1:18" x14ac:dyDescent="0.25">
      <c r="A349" s="8" t="s">
        <v>580</v>
      </c>
      <c r="B349" s="3" t="s">
        <v>210</v>
      </c>
      <c r="C349" s="8">
        <v>0</v>
      </c>
      <c r="D349" s="8">
        <v>0</v>
      </c>
      <c r="E349" s="8">
        <v>1</v>
      </c>
      <c r="F349" s="8">
        <v>2</v>
      </c>
      <c r="G349" s="8">
        <v>0</v>
      </c>
      <c r="H349" s="8">
        <v>0</v>
      </c>
      <c r="I349" s="8">
        <v>0</v>
      </c>
      <c r="J349" s="8">
        <v>3</v>
      </c>
      <c r="K349" s="8">
        <v>0</v>
      </c>
      <c r="L349" s="8">
        <v>0</v>
      </c>
      <c r="M349" s="8">
        <v>1</v>
      </c>
      <c r="N349" s="8">
        <v>0</v>
      </c>
      <c r="O349" s="8">
        <v>0</v>
      </c>
      <c r="P349" s="8">
        <v>2</v>
      </c>
      <c r="Q349" s="8">
        <v>0</v>
      </c>
      <c r="R349" s="8">
        <v>0</v>
      </c>
    </row>
    <row r="350" spans="1:18" x14ac:dyDescent="0.25">
      <c r="A350" s="8" t="s">
        <v>581</v>
      </c>
      <c r="B350" s="3" t="s">
        <v>145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1</v>
      </c>
      <c r="K350" s="8">
        <v>0</v>
      </c>
      <c r="L350" s="8">
        <v>2</v>
      </c>
      <c r="M350" s="8">
        <v>3</v>
      </c>
      <c r="N350" s="8">
        <v>3</v>
      </c>
      <c r="O350" s="8">
        <v>0</v>
      </c>
      <c r="P350" s="8">
        <v>2</v>
      </c>
      <c r="Q350" s="8">
        <v>0</v>
      </c>
      <c r="R350" s="8">
        <v>0</v>
      </c>
    </row>
    <row r="351" spans="1:18" x14ac:dyDescent="0.25">
      <c r="A351" s="8" t="s">
        <v>500</v>
      </c>
      <c r="B351" s="3" t="s">
        <v>264</v>
      </c>
      <c r="C351" s="8">
        <v>0</v>
      </c>
      <c r="D351" s="8">
        <v>0</v>
      </c>
      <c r="E351" s="8">
        <v>4</v>
      </c>
      <c r="F351" s="8">
        <v>2</v>
      </c>
      <c r="G351" s="8">
        <v>0</v>
      </c>
      <c r="H351" s="8">
        <v>0</v>
      </c>
      <c r="I351" s="8">
        <v>0</v>
      </c>
      <c r="J351" s="8">
        <v>8</v>
      </c>
      <c r="K351" s="8">
        <v>0</v>
      </c>
      <c r="L351" s="8">
        <v>3</v>
      </c>
      <c r="M351" s="8">
        <v>2</v>
      </c>
      <c r="N351" s="8">
        <v>1</v>
      </c>
      <c r="O351" s="8">
        <v>1</v>
      </c>
      <c r="P351" s="8">
        <v>5</v>
      </c>
      <c r="Q351" s="8">
        <v>0</v>
      </c>
      <c r="R351" s="8">
        <v>0</v>
      </c>
    </row>
    <row r="352" spans="1:18" x14ac:dyDescent="0.25">
      <c r="A352" s="8" t="s">
        <v>536</v>
      </c>
      <c r="B352" s="3" t="s">
        <v>212</v>
      </c>
      <c r="C352" s="8">
        <v>0</v>
      </c>
      <c r="D352" s="8">
        <v>0</v>
      </c>
      <c r="E352" s="8">
        <v>0</v>
      </c>
      <c r="F352" s="8">
        <v>3</v>
      </c>
      <c r="G352" s="8">
        <v>0</v>
      </c>
      <c r="H352" s="8">
        <v>0</v>
      </c>
      <c r="I352" s="8">
        <v>0</v>
      </c>
      <c r="J352" s="8">
        <v>4</v>
      </c>
      <c r="K352" s="8">
        <v>0</v>
      </c>
      <c r="L352" s="8">
        <v>3</v>
      </c>
      <c r="M352" s="8">
        <v>2</v>
      </c>
      <c r="N352" s="8">
        <v>1</v>
      </c>
      <c r="O352" s="8">
        <v>1</v>
      </c>
      <c r="P352" s="8">
        <v>0</v>
      </c>
      <c r="Q352" s="8">
        <v>0</v>
      </c>
      <c r="R352" s="8">
        <v>0</v>
      </c>
    </row>
    <row r="353" spans="1:18" x14ac:dyDescent="0.25">
      <c r="A353" s="8" t="s">
        <v>537</v>
      </c>
      <c r="B353" s="3" t="s">
        <v>214</v>
      </c>
      <c r="C353" s="8">
        <v>0</v>
      </c>
      <c r="D353" s="8">
        <v>0</v>
      </c>
      <c r="E353" s="8">
        <v>1</v>
      </c>
      <c r="F353" s="8">
        <v>0</v>
      </c>
      <c r="G353" s="8">
        <v>0</v>
      </c>
      <c r="H353" s="8">
        <v>0</v>
      </c>
      <c r="I353" s="8">
        <v>0</v>
      </c>
      <c r="J353" s="8">
        <v>3</v>
      </c>
      <c r="K353" s="8">
        <v>0</v>
      </c>
      <c r="L353" s="8">
        <v>1</v>
      </c>
      <c r="M353" s="8">
        <v>3</v>
      </c>
      <c r="N353" s="8">
        <v>1</v>
      </c>
      <c r="O353" s="8">
        <v>0</v>
      </c>
      <c r="P353" s="8">
        <v>0</v>
      </c>
      <c r="Q353" s="8">
        <v>0</v>
      </c>
      <c r="R353" s="8">
        <v>0</v>
      </c>
    </row>
    <row r="354" spans="1:18" x14ac:dyDescent="0.25">
      <c r="A354" s="8" t="s">
        <v>552</v>
      </c>
      <c r="B354" s="3" t="s">
        <v>125</v>
      </c>
      <c r="C354" s="8">
        <v>0</v>
      </c>
      <c r="D354" s="8">
        <v>0</v>
      </c>
      <c r="E354" s="8">
        <v>2</v>
      </c>
      <c r="F354" s="8">
        <v>3</v>
      </c>
      <c r="G354" s="8">
        <v>0</v>
      </c>
      <c r="H354" s="8">
        <v>0</v>
      </c>
      <c r="I354" s="8">
        <v>0</v>
      </c>
      <c r="J354" s="8">
        <v>6</v>
      </c>
      <c r="K354" s="8">
        <v>0</v>
      </c>
      <c r="L354" s="8">
        <v>2</v>
      </c>
      <c r="M354" s="8">
        <v>4</v>
      </c>
      <c r="N354" s="8">
        <v>2</v>
      </c>
      <c r="O354" s="8">
        <v>1</v>
      </c>
      <c r="P354" s="8">
        <v>3</v>
      </c>
      <c r="Q354" s="8">
        <v>0</v>
      </c>
      <c r="R354" s="8">
        <v>0</v>
      </c>
    </row>
    <row r="355" spans="1:18" x14ac:dyDescent="0.25">
      <c r="A355" s="8" t="s">
        <v>564</v>
      </c>
      <c r="B355" s="3" t="s">
        <v>216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1</v>
      </c>
      <c r="K355" s="8">
        <v>0</v>
      </c>
      <c r="L355" s="8">
        <v>5</v>
      </c>
      <c r="M355" s="8">
        <v>5</v>
      </c>
      <c r="N355" s="8">
        <v>3</v>
      </c>
      <c r="O355" s="8">
        <v>0</v>
      </c>
      <c r="P355" s="8">
        <v>0</v>
      </c>
      <c r="Q355" s="8">
        <v>0</v>
      </c>
      <c r="R355" s="8">
        <v>0</v>
      </c>
    </row>
    <row r="356" spans="1:18" x14ac:dyDescent="0.25">
      <c r="A356" s="8" t="s">
        <v>589</v>
      </c>
      <c r="B356" s="3" t="s">
        <v>218</v>
      </c>
      <c r="C356" s="8">
        <v>0</v>
      </c>
      <c r="D356" s="8">
        <v>0</v>
      </c>
      <c r="E356" s="8">
        <v>1</v>
      </c>
      <c r="F356" s="8">
        <v>0</v>
      </c>
      <c r="G356" s="8">
        <v>0</v>
      </c>
      <c r="H356" s="8">
        <v>0</v>
      </c>
      <c r="I356" s="8">
        <v>0</v>
      </c>
      <c r="J356" s="8">
        <v>2</v>
      </c>
      <c r="K356" s="8">
        <v>0</v>
      </c>
      <c r="L356" s="8">
        <v>5</v>
      </c>
      <c r="M356" s="8">
        <v>5</v>
      </c>
      <c r="N356" s="8">
        <v>0</v>
      </c>
      <c r="O356" s="8">
        <v>0</v>
      </c>
      <c r="P356" s="8">
        <v>1</v>
      </c>
      <c r="Q356" s="8">
        <v>0</v>
      </c>
      <c r="R356" s="8">
        <v>0</v>
      </c>
    </row>
    <row r="357" spans="1:18" x14ac:dyDescent="0.25">
      <c r="A357" s="8" t="s">
        <v>595</v>
      </c>
      <c r="B357" s="3" t="s">
        <v>220</v>
      </c>
      <c r="C357" s="8">
        <v>0</v>
      </c>
      <c r="D357" s="8">
        <v>0</v>
      </c>
      <c r="E357" s="8">
        <v>1</v>
      </c>
      <c r="F357" s="8">
        <v>3</v>
      </c>
      <c r="G357" s="8">
        <v>0</v>
      </c>
      <c r="H357" s="8">
        <v>0</v>
      </c>
      <c r="I357" s="8">
        <v>0</v>
      </c>
      <c r="J357" s="8">
        <v>8</v>
      </c>
      <c r="K357" s="8">
        <v>0</v>
      </c>
      <c r="L357" s="8">
        <v>3</v>
      </c>
      <c r="M357" s="8">
        <v>5</v>
      </c>
      <c r="N357" s="8">
        <v>4</v>
      </c>
      <c r="O357" s="8">
        <v>0</v>
      </c>
      <c r="P357" s="8">
        <v>1</v>
      </c>
      <c r="Q357" s="8">
        <v>0</v>
      </c>
      <c r="R357" s="8">
        <v>0</v>
      </c>
    </row>
    <row r="358" spans="1:18" x14ac:dyDescent="0.25">
      <c r="A358" s="8" t="s">
        <v>582</v>
      </c>
      <c r="B358" s="3" t="s">
        <v>127</v>
      </c>
      <c r="C358" s="8">
        <v>1</v>
      </c>
      <c r="D358" s="8">
        <v>1</v>
      </c>
      <c r="E358" s="8">
        <v>3</v>
      </c>
      <c r="F358" s="8">
        <v>1</v>
      </c>
      <c r="G358" s="8">
        <v>0</v>
      </c>
      <c r="H358" s="8">
        <v>0</v>
      </c>
      <c r="I358" s="8">
        <v>0</v>
      </c>
      <c r="J358" s="8">
        <v>9</v>
      </c>
      <c r="K358" s="8">
        <v>0</v>
      </c>
      <c r="L358" s="8">
        <v>3</v>
      </c>
      <c r="M358" s="8">
        <v>6</v>
      </c>
      <c r="N358" s="8">
        <v>2</v>
      </c>
      <c r="O358" s="8">
        <v>0</v>
      </c>
      <c r="P358" s="8">
        <v>3</v>
      </c>
      <c r="Q358" s="8">
        <v>0</v>
      </c>
      <c r="R358" s="8">
        <v>0</v>
      </c>
    </row>
    <row r="359" spans="1:18" x14ac:dyDescent="0.25">
      <c r="A359" s="8" t="s">
        <v>553</v>
      </c>
      <c r="B359" s="3" t="s">
        <v>129</v>
      </c>
      <c r="C359" s="8">
        <v>0</v>
      </c>
      <c r="D359" s="8">
        <v>0</v>
      </c>
      <c r="E359" s="8">
        <v>1</v>
      </c>
      <c r="F359" s="8">
        <v>2</v>
      </c>
      <c r="G359" s="8">
        <v>0</v>
      </c>
      <c r="H359" s="8">
        <v>0</v>
      </c>
      <c r="I359" s="8">
        <v>0</v>
      </c>
      <c r="J359" s="8">
        <v>3</v>
      </c>
      <c r="K359" s="8">
        <v>0</v>
      </c>
      <c r="L359" s="8">
        <v>3</v>
      </c>
      <c r="M359" s="8">
        <v>10</v>
      </c>
      <c r="N359" s="8">
        <v>3</v>
      </c>
      <c r="O359" s="8">
        <v>1</v>
      </c>
      <c r="P359" s="8">
        <v>3</v>
      </c>
      <c r="Q359" s="8">
        <v>0</v>
      </c>
      <c r="R359" s="8">
        <v>0</v>
      </c>
    </row>
    <row r="360" spans="1:18" x14ac:dyDescent="0.25">
      <c r="A360" s="8" t="s">
        <v>565</v>
      </c>
      <c r="B360" s="3" t="s">
        <v>222</v>
      </c>
      <c r="C360" s="8">
        <v>0</v>
      </c>
      <c r="D360" s="8">
        <v>0</v>
      </c>
      <c r="E360" s="8">
        <v>3</v>
      </c>
      <c r="F360" s="8">
        <v>3</v>
      </c>
      <c r="G360" s="8">
        <v>1</v>
      </c>
      <c r="H360" s="8">
        <v>0</v>
      </c>
      <c r="I360" s="8">
        <v>0</v>
      </c>
      <c r="J360" s="8">
        <v>6</v>
      </c>
      <c r="K360" s="8">
        <v>0</v>
      </c>
      <c r="L360" s="8">
        <v>5</v>
      </c>
      <c r="M360" s="8">
        <v>7</v>
      </c>
      <c r="N360" s="8">
        <v>2</v>
      </c>
      <c r="O360" s="8">
        <v>0</v>
      </c>
      <c r="P360" s="8">
        <v>1</v>
      </c>
      <c r="Q360" s="8">
        <v>0</v>
      </c>
      <c r="R360" s="8">
        <v>0</v>
      </c>
    </row>
    <row r="361" spans="1:18" x14ac:dyDescent="0.25">
      <c r="A361" s="8" t="s">
        <v>566</v>
      </c>
      <c r="B361" s="3" t="s">
        <v>224</v>
      </c>
      <c r="C361" s="8">
        <v>0</v>
      </c>
      <c r="D361" s="8">
        <v>0</v>
      </c>
      <c r="E361" s="8">
        <v>0</v>
      </c>
      <c r="F361" s="8">
        <v>4</v>
      </c>
      <c r="G361" s="8">
        <v>0</v>
      </c>
      <c r="H361" s="8">
        <v>0</v>
      </c>
      <c r="I361" s="8">
        <v>0</v>
      </c>
      <c r="J361" s="8">
        <v>4</v>
      </c>
      <c r="K361" s="8">
        <v>3</v>
      </c>
      <c r="L361" s="8">
        <v>10</v>
      </c>
      <c r="M361" s="8">
        <v>4</v>
      </c>
      <c r="N361" s="8">
        <v>0</v>
      </c>
      <c r="O361" s="8">
        <v>0</v>
      </c>
      <c r="P361" s="8">
        <v>4</v>
      </c>
      <c r="Q361" s="8">
        <v>1</v>
      </c>
      <c r="R361" s="8">
        <v>0</v>
      </c>
    </row>
    <row r="362" spans="1:18" x14ac:dyDescent="0.25">
      <c r="A362" s="8" t="s">
        <v>583</v>
      </c>
      <c r="B362" s="3" t="s">
        <v>226</v>
      </c>
      <c r="C362" s="8">
        <v>0</v>
      </c>
      <c r="D362" s="8">
        <v>1</v>
      </c>
      <c r="E362" s="8">
        <v>2</v>
      </c>
      <c r="F362" s="8">
        <v>4</v>
      </c>
      <c r="G362" s="8">
        <v>0</v>
      </c>
      <c r="H362" s="8">
        <v>0</v>
      </c>
      <c r="I362" s="8">
        <v>0</v>
      </c>
      <c r="J362" s="8">
        <v>8</v>
      </c>
      <c r="K362" s="8">
        <v>0</v>
      </c>
      <c r="L362" s="8">
        <v>4</v>
      </c>
      <c r="M362" s="8">
        <v>3</v>
      </c>
      <c r="N362" s="8">
        <v>0</v>
      </c>
      <c r="O362" s="8">
        <v>1</v>
      </c>
      <c r="P362" s="8">
        <v>2</v>
      </c>
      <c r="Q362" s="8">
        <v>0</v>
      </c>
      <c r="R362" s="8">
        <v>0</v>
      </c>
    </row>
    <row r="363" spans="1:18" x14ac:dyDescent="0.25">
      <c r="A363" s="8" t="s">
        <v>538</v>
      </c>
      <c r="B363" s="3" t="s">
        <v>87</v>
      </c>
      <c r="C363" s="8">
        <v>0</v>
      </c>
      <c r="D363" s="8">
        <v>0</v>
      </c>
      <c r="E363" s="8">
        <v>1</v>
      </c>
      <c r="F363" s="8">
        <v>2</v>
      </c>
      <c r="G363" s="8">
        <v>0</v>
      </c>
      <c r="H363" s="8">
        <v>0</v>
      </c>
      <c r="I363" s="8">
        <v>0</v>
      </c>
      <c r="J363" s="8">
        <v>3</v>
      </c>
      <c r="K363" s="8">
        <v>0</v>
      </c>
      <c r="L363" s="8">
        <v>1</v>
      </c>
      <c r="M363" s="8">
        <v>2</v>
      </c>
      <c r="N363" s="8">
        <v>3</v>
      </c>
      <c r="O363" s="8">
        <v>0</v>
      </c>
      <c r="P363" s="8">
        <v>1</v>
      </c>
      <c r="Q363" s="8">
        <v>0</v>
      </c>
      <c r="R363" s="8">
        <v>0</v>
      </c>
    </row>
    <row r="364" spans="1:18" x14ac:dyDescent="0.25">
      <c r="A364" s="8" t="s">
        <v>558</v>
      </c>
      <c r="B364" s="3" t="s">
        <v>229</v>
      </c>
      <c r="C364" s="8">
        <v>0</v>
      </c>
      <c r="D364" s="8">
        <v>0</v>
      </c>
      <c r="E364" s="8">
        <v>2</v>
      </c>
      <c r="F364" s="8">
        <v>0</v>
      </c>
      <c r="G364" s="8">
        <v>1</v>
      </c>
      <c r="H364" s="8">
        <v>0</v>
      </c>
      <c r="I364" s="8">
        <v>0</v>
      </c>
      <c r="J364" s="8">
        <v>5</v>
      </c>
      <c r="K364" s="8">
        <v>0</v>
      </c>
      <c r="L364" s="8">
        <v>1</v>
      </c>
      <c r="M364" s="8">
        <v>8</v>
      </c>
      <c r="N364" s="8">
        <v>3</v>
      </c>
      <c r="O364" s="8">
        <v>0</v>
      </c>
      <c r="P364" s="8">
        <v>1</v>
      </c>
      <c r="Q364" s="8">
        <v>0</v>
      </c>
      <c r="R364" s="8">
        <v>0</v>
      </c>
    </row>
    <row r="365" spans="1:18" x14ac:dyDescent="0.25">
      <c r="A365" s="8" t="s">
        <v>590</v>
      </c>
      <c r="B365" s="3" t="s">
        <v>231</v>
      </c>
      <c r="C365" s="8">
        <v>0</v>
      </c>
      <c r="D365" s="8">
        <v>1</v>
      </c>
      <c r="E365" s="8">
        <v>3</v>
      </c>
      <c r="F365" s="8">
        <v>2</v>
      </c>
      <c r="G365" s="8">
        <v>0</v>
      </c>
      <c r="H365" s="8">
        <v>0</v>
      </c>
      <c r="I365" s="8">
        <v>0</v>
      </c>
      <c r="J365" s="8">
        <v>7</v>
      </c>
      <c r="K365" s="8">
        <v>0</v>
      </c>
      <c r="L365" s="8">
        <v>0</v>
      </c>
      <c r="M365" s="8">
        <v>5</v>
      </c>
      <c r="N365" s="8">
        <v>1</v>
      </c>
      <c r="O365" s="8">
        <v>0</v>
      </c>
      <c r="P365" s="8">
        <v>2</v>
      </c>
      <c r="Q365" s="8">
        <v>0</v>
      </c>
      <c r="R365" s="8">
        <v>0</v>
      </c>
    </row>
    <row r="366" spans="1:18" x14ac:dyDescent="0.25">
      <c r="A366" s="8" t="s">
        <v>596</v>
      </c>
      <c r="B366" s="3" t="s">
        <v>317</v>
      </c>
      <c r="C366" s="8">
        <v>0</v>
      </c>
      <c r="D366" s="8">
        <v>0</v>
      </c>
      <c r="E366" s="8">
        <v>1</v>
      </c>
      <c r="F366" s="8">
        <v>4</v>
      </c>
      <c r="G366" s="8">
        <v>0</v>
      </c>
      <c r="H366" s="8">
        <v>0</v>
      </c>
      <c r="I366" s="8">
        <v>0</v>
      </c>
      <c r="J366" s="8">
        <v>6</v>
      </c>
      <c r="K366" s="8">
        <v>0</v>
      </c>
      <c r="L366" s="8">
        <v>9</v>
      </c>
      <c r="M366" s="8">
        <v>26</v>
      </c>
      <c r="N366" s="8">
        <v>12</v>
      </c>
      <c r="O366" s="8">
        <v>0</v>
      </c>
      <c r="P366" s="8">
        <v>2</v>
      </c>
      <c r="Q366" s="8">
        <v>0</v>
      </c>
      <c r="R366" s="8">
        <v>0</v>
      </c>
    </row>
    <row r="367" spans="1:18" x14ac:dyDescent="0.25">
      <c r="A367" s="8" t="s">
        <v>539</v>
      </c>
      <c r="B367" s="3" t="s">
        <v>131</v>
      </c>
      <c r="C367" s="8">
        <v>0</v>
      </c>
      <c r="D367" s="8">
        <v>0</v>
      </c>
      <c r="E367" s="8">
        <v>1</v>
      </c>
      <c r="F367" s="8">
        <v>1</v>
      </c>
      <c r="G367" s="8">
        <v>0</v>
      </c>
      <c r="H367" s="8">
        <v>0</v>
      </c>
      <c r="I367" s="8">
        <v>0</v>
      </c>
      <c r="J367" s="8">
        <v>3</v>
      </c>
      <c r="K367" s="8">
        <v>0</v>
      </c>
      <c r="L367" s="8">
        <v>3</v>
      </c>
      <c r="M367" s="8">
        <v>1</v>
      </c>
      <c r="N367" s="8">
        <v>2</v>
      </c>
      <c r="O367" s="8">
        <v>0</v>
      </c>
      <c r="P367" s="8">
        <v>1</v>
      </c>
      <c r="Q367" s="8">
        <v>0</v>
      </c>
      <c r="R367" s="8">
        <v>0</v>
      </c>
    </row>
    <row r="368" spans="1:18" x14ac:dyDescent="0.25">
      <c r="A368" s="8" t="s">
        <v>570</v>
      </c>
      <c r="B368" s="3" t="s">
        <v>233</v>
      </c>
      <c r="C368" s="8">
        <v>0</v>
      </c>
      <c r="D368" s="8">
        <v>0</v>
      </c>
      <c r="E368" s="8">
        <v>1</v>
      </c>
      <c r="F368" s="8">
        <v>4</v>
      </c>
      <c r="G368" s="8">
        <v>0</v>
      </c>
      <c r="H368" s="8">
        <v>0</v>
      </c>
      <c r="I368" s="8">
        <v>0</v>
      </c>
      <c r="J368" s="8">
        <v>5</v>
      </c>
      <c r="K368" s="8">
        <v>0</v>
      </c>
      <c r="L368" s="8">
        <v>2</v>
      </c>
      <c r="M368" s="8">
        <v>5</v>
      </c>
      <c r="N368" s="8">
        <v>3</v>
      </c>
      <c r="O368" s="8">
        <v>0</v>
      </c>
      <c r="P368" s="8">
        <v>0</v>
      </c>
      <c r="Q368" s="8">
        <v>0</v>
      </c>
      <c r="R368" s="8">
        <v>0</v>
      </c>
    </row>
    <row r="369" spans="1:18" x14ac:dyDescent="0.25">
      <c r="A369" s="8" t="s">
        <v>584</v>
      </c>
      <c r="B369" s="3" t="s">
        <v>235</v>
      </c>
      <c r="C369" s="8">
        <v>0</v>
      </c>
      <c r="D369" s="8">
        <v>1</v>
      </c>
      <c r="E369" s="8">
        <v>0</v>
      </c>
      <c r="F369" s="8">
        <v>3</v>
      </c>
      <c r="G369" s="8">
        <v>1</v>
      </c>
      <c r="H369" s="8">
        <v>0</v>
      </c>
      <c r="I369" s="8">
        <v>0</v>
      </c>
      <c r="J369" s="8">
        <v>6</v>
      </c>
      <c r="K369" s="8">
        <v>0</v>
      </c>
      <c r="L369" s="8">
        <v>0</v>
      </c>
      <c r="M369" s="8">
        <v>12</v>
      </c>
      <c r="N369" s="8">
        <v>2</v>
      </c>
      <c r="O369" s="8">
        <v>0</v>
      </c>
      <c r="P369" s="8">
        <v>1</v>
      </c>
      <c r="Q369" s="8">
        <v>0</v>
      </c>
      <c r="R369" s="8">
        <v>0</v>
      </c>
    </row>
    <row r="370" spans="1:18" x14ac:dyDescent="0.25">
      <c r="A370" s="8" t="s">
        <v>540</v>
      </c>
      <c r="B370" s="3" t="s">
        <v>320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1</v>
      </c>
      <c r="M370" s="8">
        <v>1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</row>
    <row r="371" spans="1:18" x14ac:dyDescent="0.25">
      <c r="A371" s="8" t="s">
        <v>571</v>
      </c>
      <c r="B371" s="3" t="s">
        <v>133</v>
      </c>
      <c r="C371" s="8">
        <v>0</v>
      </c>
      <c r="D371" s="8">
        <v>0</v>
      </c>
      <c r="E371" s="8">
        <v>1</v>
      </c>
      <c r="F371" s="8">
        <v>1</v>
      </c>
      <c r="G371" s="8">
        <v>0</v>
      </c>
      <c r="H371" s="8">
        <v>0</v>
      </c>
      <c r="I371" s="8">
        <v>0</v>
      </c>
      <c r="J371" s="8">
        <v>4</v>
      </c>
      <c r="K371" s="8">
        <v>2</v>
      </c>
      <c r="L371" s="8">
        <v>5</v>
      </c>
      <c r="M371" s="8">
        <v>19</v>
      </c>
      <c r="N371" s="8">
        <v>4</v>
      </c>
      <c r="O371" s="8">
        <v>0</v>
      </c>
      <c r="P371" s="8">
        <v>0</v>
      </c>
      <c r="Q371" s="8">
        <v>0</v>
      </c>
      <c r="R371" s="8">
        <v>0</v>
      </c>
    </row>
    <row r="372" spans="1:18" x14ac:dyDescent="0.25">
      <c r="A372" s="8" t="s">
        <v>541</v>
      </c>
      <c r="B372" s="3" t="s">
        <v>237</v>
      </c>
      <c r="C372" s="8">
        <v>0</v>
      </c>
      <c r="D372" s="8">
        <v>0</v>
      </c>
      <c r="E372" s="8">
        <v>2</v>
      </c>
      <c r="F372" s="8">
        <v>2</v>
      </c>
      <c r="G372" s="8">
        <v>0</v>
      </c>
      <c r="H372" s="8">
        <v>0</v>
      </c>
      <c r="I372" s="8">
        <v>0</v>
      </c>
      <c r="J372" s="8">
        <v>8</v>
      </c>
      <c r="K372" s="8">
        <v>0</v>
      </c>
      <c r="L372" s="8">
        <v>3</v>
      </c>
      <c r="M372" s="8">
        <v>12</v>
      </c>
      <c r="N372" s="8">
        <v>6</v>
      </c>
      <c r="O372" s="8">
        <v>0</v>
      </c>
      <c r="P372" s="8">
        <v>3</v>
      </c>
      <c r="Q372" s="8">
        <v>0</v>
      </c>
      <c r="R372" s="8">
        <v>0</v>
      </c>
    </row>
    <row r="373" spans="1:18" x14ac:dyDescent="0.25">
      <c r="A373" s="8" t="s">
        <v>542</v>
      </c>
      <c r="B373" s="3" t="s">
        <v>239</v>
      </c>
      <c r="C373" s="8">
        <v>0</v>
      </c>
      <c r="D373" s="8">
        <v>0</v>
      </c>
      <c r="E373" s="8">
        <v>3</v>
      </c>
      <c r="F373" s="8">
        <v>1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5</v>
      </c>
      <c r="N373" s="8">
        <v>6</v>
      </c>
      <c r="O373" s="8">
        <v>0</v>
      </c>
      <c r="P373" s="8">
        <v>1</v>
      </c>
      <c r="Q373" s="8">
        <v>0</v>
      </c>
      <c r="R373" s="8">
        <v>0</v>
      </c>
    </row>
    <row r="374" spans="1:18" x14ac:dyDescent="0.25">
      <c r="A374" s="8" t="s">
        <v>543</v>
      </c>
      <c r="B374" s="3" t="s">
        <v>135</v>
      </c>
      <c r="C374" s="8">
        <v>0</v>
      </c>
      <c r="D374" s="8">
        <v>0</v>
      </c>
      <c r="E374" s="8">
        <v>1</v>
      </c>
      <c r="F374" s="8">
        <v>3</v>
      </c>
      <c r="G374" s="8">
        <v>0</v>
      </c>
      <c r="H374" s="8">
        <v>0</v>
      </c>
      <c r="I374" s="8">
        <v>0</v>
      </c>
      <c r="J374" s="8">
        <v>4</v>
      </c>
      <c r="K374" s="8">
        <v>0</v>
      </c>
      <c r="L374" s="8">
        <v>1</v>
      </c>
      <c r="M374" s="8">
        <v>8</v>
      </c>
      <c r="N374" s="8">
        <v>5</v>
      </c>
      <c r="O374" s="8">
        <v>0</v>
      </c>
      <c r="P374" s="8">
        <v>1</v>
      </c>
      <c r="Q374" s="8">
        <v>0</v>
      </c>
      <c r="R374" s="8">
        <v>0</v>
      </c>
    </row>
    <row r="375" spans="1:18" x14ac:dyDescent="0.25">
      <c r="A375" s="8" t="s">
        <v>513</v>
      </c>
      <c r="B375" s="3" t="s">
        <v>137</v>
      </c>
      <c r="C375" s="8">
        <v>0</v>
      </c>
      <c r="D375" s="8">
        <v>0</v>
      </c>
      <c r="E375" s="8">
        <v>1</v>
      </c>
      <c r="F375" s="8">
        <v>1</v>
      </c>
      <c r="G375" s="8">
        <v>0</v>
      </c>
      <c r="H375" s="8">
        <v>0</v>
      </c>
      <c r="I375" s="8">
        <v>0</v>
      </c>
      <c r="J375" s="8">
        <v>5</v>
      </c>
      <c r="K375" s="8">
        <v>0</v>
      </c>
      <c r="L375" s="8">
        <v>3</v>
      </c>
      <c r="M375" s="8">
        <v>3</v>
      </c>
      <c r="N375" s="8">
        <v>3</v>
      </c>
      <c r="O375" s="8">
        <v>0</v>
      </c>
      <c r="P375" s="8">
        <v>2</v>
      </c>
      <c r="Q375" s="8">
        <v>0</v>
      </c>
      <c r="R375" s="8">
        <v>0</v>
      </c>
    </row>
    <row r="376" spans="1:18" x14ac:dyDescent="0.25">
      <c r="A376" s="8" t="s">
        <v>544</v>
      </c>
      <c r="B376" s="3" t="s">
        <v>241</v>
      </c>
      <c r="C376" s="8">
        <v>0</v>
      </c>
      <c r="D376" s="8">
        <v>0</v>
      </c>
      <c r="E376" s="8">
        <v>3</v>
      </c>
      <c r="F376" s="8">
        <v>0</v>
      </c>
      <c r="G376" s="8">
        <v>0</v>
      </c>
      <c r="H376" s="8">
        <v>0</v>
      </c>
      <c r="I376" s="8">
        <v>0</v>
      </c>
      <c r="J376" s="8">
        <v>3</v>
      </c>
      <c r="K376" s="8">
        <v>0</v>
      </c>
      <c r="L376" s="8">
        <v>0</v>
      </c>
      <c r="M376" s="8">
        <v>7</v>
      </c>
      <c r="N376" s="8">
        <v>1</v>
      </c>
      <c r="O376" s="8">
        <v>0</v>
      </c>
      <c r="P376" s="8">
        <v>2</v>
      </c>
      <c r="Q376" s="8">
        <v>0</v>
      </c>
      <c r="R376" s="8">
        <v>0</v>
      </c>
    </row>
    <row r="377" spans="1:18" x14ac:dyDescent="0.25">
      <c r="A377" s="8" t="s">
        <v>567</v>
      </c>
      <c r="B377" s="3" t="s">
        <v>243</v>
      </c>
      <c r="C377" s="8">
        <v>0</v>
      </c>
      <c r="D377" s="8">
        <v>0</v>
      </c>
      <c r="E377" s="8">
        <v>2</v>
      </c>
      <c r="F377" s="8">
        <v>5</v>
      </c>
      <c r="G377" s="8">
        <v>0</v>
      </c>
      <c r="H377" s="8">
        <v>0</v>
      </c>
      <c r="I377" s="8">
        <v>0</v>
      </c>
      <c r="J377" s="8">
        <v>16</v>
      </c>
      <c r="K377" s="8">
        <v>0</v>
      </c>
      <c r="L377" s="8">
        <v>4</v>
      </c>
      <c r="M377" s="8">
        <v>2</v>
      </c>
      <c r="N377" s="8">
        <v>4</v>
      </c>
      <c r="O377" s="8">
        <v>0</v>
      </c>
      <c r="P377" s="8">
        <v>3</v>
      </c>
      <c r="Q377" s="8">
        <v>0</v>
      </c>
      <c r="R377" s="8">
        <v>0</v>
      </c>
    </row>
    <row r="378" spans="1:18" x14ac:dyDescent="0.25">
      <c r="A378" s="8" t="s">
        <v>545</v>
      </c>
      <c r="B378" s="3" t="s">
        <v>246</v>
      </c>
      <c r="C378" s="8">
        <v>0</v>
      </c>
      <c r="D378" s="8">
        <v>0</v>
      </c>
      <c r="E378" s="8">
        <v>2</v>
      </c>
      <c r="F378" s="8">
        <v>3</v>
      </c>
      <c r="G378" s="8">
        <v>0</v>
      </c>
      <c r="H378" s="8">
        <v>0</v>
      </c>
      <c r="I378" s="8">
        <v>0</v>
      </c>
      <c r="J378" s="8">
        <v>14</v>
      </c>
      <c r="K378" s="8">
        <v>0</v>
      </c>
      <c r="L378" s="8">
        <v>3</v>
      </c>
      <c r="M378" s="8">
        <v>2</v>
      </c>
      <c r="N378" s="8">
        <v>4</v>
      </c>
      <c r="O378" s="8">
        <v>0</v>
      </c>
      <c r="P378" s="8">
        <v>1</v>
      </c>
      <c r="Q378" s="8">
        <v>0</v>
      </c>
      <c r="R378" s="8">
        <v>0</v>
      </c>
    </row>
    <row r="379" spans="1:18" x14ac:dyDescent="0.25">
      <c r="A379" s="8" t="s">
        <v>572</v>
      </c>
      <c r="B379" s="3" t="s">
        <v>245</v>
      </c>
      <c r="C379" s="8">
        <v>0</v>
      </c>
      <c r="D379" s="8">
        <v>0</v>
      </c>
      <c r="E379" s="8">
        <v>1</v>
      </c>
      <c r="F379" s="8">
        <v>1</v>
      </c>
      <c r="G379" s="8">
        <v>0</v>
      </c>
      <c r="H379" s="8">
        <v>0</v>
      </c>
      <c r="I379" s="8">
        <v>0</v>
      </c>
      <c r="J379" s="8">
        <v>4</v>
      </c>
      <c r="K379" s="8">
        <v>0</v>
      </c>
      <c r="L379" s="8">
        <v>0</v>
      </c>
      <c r="M379" s="8">
        <v>5</v>
      </c>
      <c r="N379" s="8">
        <v>4</v>
      </c>
      <c r="O379" s="8">
        <v>0</v>
      </c>
      <c r="P379" s="8">
        <v>0</v>
      </c>
      <c r="Q379" s="8">
        <v>0</v>
      </c>
      <c r="R379" s="8">
        <v>0</v>
      </c>
    </row>
    <row r="380" spans="1:18" x14ac:dyDescent="0.25">
      <c r="A380" s="8" t="s">
        <v>554</v>
      </c>
      <c r="B380" s="3" t="s">
        <v>139</v>
      </c>
      <c r="C380" s="8">
        <v>0</v>
      </c>
      <c r="D380" s="8">
        <v>0</v>
      </c>
      <c r="E380" s="8">
        <v>0</v>
      </c>
      <c r="F380" s="8">
        <v>4</v>
      </c>
      <c r="G380" s="8">
        <v>0</v>
      </c>
      <c r="H380" s="8">
        <v>0</v>
      </c>
      <c r="I380" s="8">
        <v>0</v>
      </c>
      <c r="J380" s="8">
        <v>5</v>
      </c>
      <c r="K380" s="8">
        <v>0</v>
      </c>
      <c r="L380" s="8">
        <v>2</v>
      </c>
      <c r="M380" s="8">
        <v>4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</row>
    <row r="381" spans="1:18" x14ac:dyDescent="0.25">
      <c r="A381" s="8" t="s">
        <v>546</v>
      </c>
      <c r="B381" s="3" t="s">
        <v>143</v>
      </c>
      <c r="C381" s="8">
        <v>0</v>
      </c>
      <c r="D381" s="8">
        <v>0</v>
      </c>
      <c r="E381" s="8">
        <v>3</v>
      </c>
      <c r="F381" s="8">
        <v>3</v>
      </c>
      <c r="G381" s="8">
        <v>0</v>
      </c>
      <c r="H381" s="8">
        <v>0</v>
      </c>
      <c r="I381" s="8">
        <v>0</v>
      </c>
      <c r="J381" s="8">
        <v>6</v>
      </c>
      <c r="K381" s="8">
        <v>0</v>
      </c>
      <c r="L381" s="8">
        <v>2</v>
      </c>
      <c r="M381" s="8">
        <v>5</v>
      </c>
      <c r="N381" s="8">
        <v>2</v>
      </c>
      <c r="O381" s="8">
        <v>0</v>
      </c>
      <c r="P381" s="8">
        <v>1</v>
      </c>
      <c r="Q381" s="8">
        <v>0</v>
      </c>
      <c r="R381" s="8">
        <v>0</v>
      </c>
    </row>
    <row r="382" spans="1:18" x14ac:dyDescent="0.25">
      <c r="A382" s="8" t="s">
        <v>516</v>
      </c>
      <c r="B382" s="3" t="s">
        <v>141</v>
      </c>
      <c r="C382" s="8">
        <v>0</v>
      </c>
      <c r="D382" s="8">
        <v>0</v>
      </c>
      <c r="E382" s="8">
        <v>1</v>
      </c>
      <c r="F382" s="8">
        <v>1</v>
      </c>
      <c r="G382" s="8">
        <v>0</v>
      </c>
      <c r="H382" s="8">
        <v>0</v>
      </c>
      <c r="I382" s="8">
        <v>0</v>
      </c>
      <c r="J382" s="8">
        <v>2</v>
      </c>
      <c r="K382" s="8">
        <v>0</v>
      </c>
      <c r="L382" s="8">
        <v>5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</row>
    <row r="383" spans="1:18" x14ac:dyDescent="0.25">
      <c r="A383" s="8" t="s">
        <v>517</v>
      </c>
      <c r="B383" s="3" t="s">
        <v>249</v>
      </c>
      <c r="C383" s="8">
        <v>0</v>
      </c>
      <c r="D383" s="8">
        <v>1</v>
      </c>
      <c r="E383" s="8">
        <v>0</v>
      </c>
      <c r="F383" s="8">
        <v>1</v>
      </c>
      <c r="G383" s="8">
        <v>1</v>
      </c>
      <c r="H383" s="8">
        <v>0</v>
      </c>
      <c r="I383" s="8">
        <v>0</v>
      </c>
      <c r="J383" s="8">
        <v>2</v>
      </c>
      <c r="K383" s="8">
        <v>0</v>
      </c>
      <c r="L383" s="8">
        <v>2</v>
      </c>
      <c r="M383" s="8">
        <v>4</v>
      </c>
      <c r="N383" s="8">
        <v>0</v>
      </c>
      <c r="O383" s="8">
        <v>0</v>
      </c>
      <c r="P383" s="8">
        <v>1</v>
      </c>
      <c r="Q383" s="8">
        <v>0</v>
      </c>
      <c r="R383" s="8">
        <v>0</v>
      </c>
    </row>
    <row r="384" spans="1:18" x14ac:dyDescent="0.25">
      <c r="A384" s="8" t="s">
        <v>615</v>
      </c>
      <c r="B384" s="3" t="s">
        <v>247</v>
      </c>
      <c r="C384" s="8">
        <v>0</v>
      </c>
      <c r="D384" s="8">
        <v>0</v>
      </c>
      <c r="E384" s="8">
        <v>3</v>
      </c>
      <c r="F384" s="8">
        <v>5</v>
      </c>
      <c r="G384" s="8">
        <v>0</v>
      </c>
      <c r="H384" s="8">
        <v>0</v>
      </c>
      <c r="I384" s="8">
        <v>0</v>
      </c>
      <c r="J384" s="8">
        <v>8</v>
      </c>
      <c r="K384" s="8">
        <v>0</v>
      </c>
      <c r="L384" s="8">
        <v>1</v>
      </c>
      <c r="M384" s="8">
        <v>1</v>
      </c>
      <c r="N384" s="8">
        <v>1</v>
      </c>
      <c r="O384" s="8">
        <v>0</v>
      </c>
      <c r="P384" s="8">
        <v>1</v>
      </c>
      <c r="Q384" s="8">
        <v>0</v>
      </c>
      <c r="R384" s="8">
        <v>0</v>
      </c>
    </row>
    <row r="385" spans="1:18" x14ac:dyDescent="0.25">
      <c r="A385" s="8" t="s">
        <v>501</v>
      </c>
      <c r="B385" s="3" t="s">
        <v>251</v>
      </c>
      <c r="C385" s="8">
        <v>0</v>
      </c>
      <c r="D385" s="8">
        <v>0</v>
      </c>
      <c r="E385" s="8">
        <v>0</v>
      </c>
      <c r="F385" s="8">
        <v>4</v>
      </c>
      <c r="G385" s="8">
        <v>0</v>
      </c>
      <c r="H385" s="8">
        <v>0</v>
      </c>
      <c r="I385" s="8">
        <v>0</v>
      </c>
      <c r="J385" s="8">
        <v>4</v>
      </c>
      <c r="K385" s="8">
        <v>1</v>
      </c>
      <c r="L385" s="8">
        <v>2</v>
      </c>
      <c r="M385" s="8">
        <v>0</v>
      </c>
      <c r="N385" s="8">
        <v>0</v>
      </c>
      <c r="O385" s="8">
        <v>0</v>
      </c>
      <c r="P385" s="8">
        <v>4</v>
      </c>
      <c r="Q385" s="8">
        <v>3</v>
      </c>
      <c r="R385" s="8">
        <v>0</v>
      </c>
    </row>
    <row r="386" spans="1:18" x14ac:dyDescent="0.25">
      <c r="A386" s="8" t="s">
        <v>555</v>
      </c>
      <c r="B386" s="3" t="s">
        <v>253</v>
      </c>
      <c r="C386" s="8">
        <v>1</v>
      </c>
      <c r="D386" s="8">
        <v>1</v>
      </c>
      <c r="E386" s="8">
        <v>2</v>
      </c>
      <c r="F386" s="8">
        <v>0</v>
      </c>
      <c r="G386" s="8">
        <v>1</v>
      </c>
      <c r="H386" s="8">
        <v>0</v>
      </c>
      <c r="I386" s="8">
        <v>0</v>
      </c>
      <c r="J386" s="8">
        <v>4</v>
      </c>
      <c r="K386" s="8">
        <v>0</v>
      </c>
      <c r="L386" s="8">
        <v>8</v>
      </c>
      <c r="M386" s="8">
        <v>3</v>
      </c>
      <c r="N386" s="8">
        <v>2</v>
      </c>
      <c r="O386" s="8">
        <v>1</v>
      </c>
      <c r="P386" s="8">
        <v>1</v>
      </c>
      <c r="Q386" s="8">
        <v>0</v>
      </c>
      <c r="R386" s="8">
        <v>0</v>
      </c>
    </row>
    <row r="387" spans="1:18" x14ac:dyDescent="0.25">
      <c r="A387" s="8" t="s">
        <v>592</v>
      </c>
      <c r="B387" s="3" t="s">
        <v>336</v>
      </c>
      <c r="C387" s="8">
        <v>0</v>
      </c>
      <c r="D387" s="8">
        <v>0</v>
      </c>
      <c r="E387" s="8">
        <v>1</v>
      </c>
      <c r="F387" s="8">
        <v>1</v>
      </c>
      <c r="G387" s="8">
        <v>0</v>
      </c>
      <c r="H387" s="8">
        <v>0</v>
      </c>
      <c r="I387" s="8">
        <v>0</v>
      </c>
      <c r="J387" s="8">
        <v>3</v>
      </c>
      <c r="K387" s="8">
        <v>0</v>
      </c>
      <c r="L387" s="8">
        <v>3</v>
      </c>
      <c r="M387" s="8">
        <v>5</v>
      </c>
      <c r="N387" s="8">
        <v>1</v>
      </c>
      <c r="O387" s="8">
        <v>0</v>
      </c>
      <c r="P387" s="8">
        <v>3</v>
      </c>
      <c r="Q387" s="8">
        <v>0</v>
      </c>
      <c r="R387" s="8">
        <v>0</v>
      </c>
    </row>
    <row r="388" spans="1:18" x14ac:dyDescent="0.25">
      <c r="A388" s="8" t="s">
        <v>502</v>
      </c>
      <c r="B388" s="3" t="s">
        <v>255</v>
      </c>
      <c r="C388" s="8">
        <v>0</v>
      </c>
      <c r="D388" s="8">
        <v>1</v>
      </c>
      <c r="E388" s="8">
        <v>2</v>
      </c>
      <c r="F388" s="8">
        <v>3</v>
      </c>
      <c r="G388" s="8">
        <v>1</v>
      </c>
      <c r="H388" s="8">
        <v>0</v>
      </c>
      <c r="I388" s="8">
        <v>0</v>
      </c>
      <c r="J388" s="8">
        <v>6</v>
      </c>
      <c r="K388" s="8">
        <v>0</v>
      </c>
      <c r="L388" s="8">
        <v>4</v>
      </c>
      <c r="M388" s="8">
        <v>4</v>
      </c>
      <c r="N388" s="8">
        <v>0</v>
      </c>
      <c r="O388" s="8">
        <v>0</v>
      </c>
      <c r="P388" s="8">
        <v>3</v>
      </c>
      <c r="Q388" s="8">
        <v>0</v>
      </c>
      <c r="R388" s="8">
        <v>0</v>
      </c>
    </row>
    <row r="389" spans="1:18" x14ac:dyDescent="0.25">
      <c r="A389" s="8" t="s">
        <v>625</v>
      </c>
      <c r="B389" s="3" t="s">
        <v>3</v>
      </c>
      <c r="C389" s="8" t="s">
        <v>4</v>
      </c>
      <c r="D389" s="8" t="s">
        <v>5</v>
      </c>
      <c r="E389" s="8" t="s">
        <v>6</v>
      </c>
      <c r="F389" s="8" t="s">
        <v>447</v>
      </c>
      <c r="G389" s="8" t="s">
        <v>7</v>
      </c>
      <c r="H389" s="8" t="s">
        <v>8</v>
      </c>
      <c r="I389" s="8" t="s">
        <v>9</v>
      </c>
      <c r="J389" s="8" t="s">
        <v>10</v>
      </c>
      <c r="K389" s="8" t="s">
        <v>11</v>
      </c>
      <c r="L389" s="8" t="s">
        <v>12</v>
      </c>
      <c r="M389" s="8" t="s">
        <v>449</v>
      </c>
      <c r="N389" s="8" t="s">
        <v>448</v>
      </c>
      <c r="O389" s="8" t="s">
        <v>13</v>
      </c>
      <c r="P389" s="8" t="s">
        <v>14</v>
      </c>
      <c r="Q389" s="8" t="s">
        <v>15</v>
      </c>
      <c r="R389" s="8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N26" sqref="N26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447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449</v>
      </c>
      <c r="O1" t="s">
        <v>448</v>
      </c>
      <c r="P1" t="s">
        <v>13</v>
      </c>
      <c r="Q1" t="s">
        <v>14</v>
      </c>
      <c r="R1" s="8" t="s">
        <v>15</v>
      </c>
    </row>
    <row r="2" spans="1:18" x14ac:dyDescent="0.25">
      <c r="A2" s="8" t="s">
        <v>457</v>
      </c>
      <c r="B2" s="3" t="s">
        <v>74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</row>
    <row r="3" spans="1:18" x14ac:dyDescent="0.25">
      <c r="A3" s="8" t="s">
        <v>458</v>
      </c>
      <c r="B3" s="3" t="s">
        <v>70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</row>
    <row r="4" spans="1:18" x14ac:dyDescent="0.25">
      <c r="A4" s="8" t="s">
        <v>459</v>
      </c>
      <c r="B4" s="3" t="s">
        <v>68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</row>
    <row r="5" spans="1:18" x14ac:dyDescent="0.25">
      <c r="A5" s="8" t="s">
        <v>460</v>
      </c>
      <c r="B5" s="3" t="s">
        <v>66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</row>
    <row r="6" spans="1:18" x14ac:dyDescent="0.25">
      <c r="A6" s="8" t="s">
        <v>461</v>
      </c>
      <c r="B6" s="3" t="s">
        <v>109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</row>
    <row r="7" spans="1:18" x14ac:dyDescent="0.25">
      <c r="A7" s="8" t="s">
        <v>462</v>
      </c>
      <c r="B7" s="3" t="s">
        <v>62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</row>
    <row r="8" spans="1:18" x14ac:dyDescent="0.25">
      <c r="A8" s="8" t="s">
        <v>463</v>
      </c>
      <c r="B8" s="3" t="s">
        <v>81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</row>
    <row r="9" spans="1:18" x14ac:dyDescent="0.25">
      <c r="A9" s="8" t="s">
        <v>464</v>
      </c>
      <c r="B9" s="3" t="s">
        <v>63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</row>
    <row r="10" spans="1:18" x14ac:dyDescent="0.25">
      <c r="A10" s="8" t="s">
        <v>465</v>
      </c>
      <c r="B10" s="3" t="s">
        <v>64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</row>
    <row r="11" spans="1:18" x14ac:dyDescent="0.25">
      <c r="A11" s="8" t="s">
        <v>466</v>
      </c>
      <c r="B11" s="3" t="s">
        <v>87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</row>
    <row r="12" spans="1:18" x14ac:dyDescent="0.25">
      <c r="A12" s="8" t="s">
        <v>467</v>
      </c>
      <c r="B12" s="3" t="s">
        <v>75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</row>
    <row r="13" spans="1:18" x14ac:dyDescent="0.25">
      <c r="A13" s="8" t="s">
        <v>468</v>
      </c>
      <c r="B13" s="3" t="s">
        <v>74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</row>
    <row r="14" spans="1:18" x14ac:dyDescent="0.25">
      <c r="A14" s="8" t="s">
        <v>469</v>
      </c>
      <c r="B14" s="3" t="s">
        <v>70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</row>
    <row r="15" spans="1:18" x14ac:dyDescent="0.25">
      <c r="A15" s="8" t="s">
        <v>470</v>
      </c>
      <c r="B15" s="3" t="s">
        <v>68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</row>
    <row r="16" spans="1:18" x14ac:dyDescent="0.25">
      <c r="A16" s="8" t="s">
        <v>471</v>
      </c>
      <c r="B16" s="3" t="s">
        <v>66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</row>
    <row r="17" spans="1:18" x14ac:dyDescent="0.25">
      <c r="A17" s="8" t="s">
        <v>472</v>
      </c>
      <c r="B17" s="3" t="s">
        <v>93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</row>
    <row r="18" spans="1:18" x14ac:dyDescent="0.25">
      <c r="A18" s="8" t="s">
        <v>473</v>
      </c>
      <c r="B18" s="3" t="s">
        <v>62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</row>
    <row r="19" spans="1:18" x14ac:dyDescent="0.25">
      <c r="A19" s="8" t="s">
        <v>474</v>
      </c>
      <c r="B19" s="3" t="s">
        <v>81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</row>
    <row r="20" spans="1:18" x14ac:dyDescent="0.25">
      <c r="A20" s="8" t="s">
        <v>475</v>
      </c>
      <c r="B20" s="3" t="s">
        <v>63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</row>
    <row r="21" spans="1:18" x14ac:dyDescent="0.25">
      <c r="A21" s="8" t="s">
        <v>476</v>
      </c>
      <c r="B21" s="3" t="s">
        <v>64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</row>
    <row r="22" spans="1:18" x14ac:dyDescent="0.25">
      <c r="A22" s="8" t="s">
        <v>477</v>
      </c>
      <c r="B22" s="3" t="s">
        <v>87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</row>
    <row r="23" spans="1:18" x14ac:dyDescent="0.25">
      <c r="A23" s="8" t="s">
        <v>478</v>
      </c>
      <c r="B23" s="3" t="s">
        <v>75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</row>
    <row r="24" spans="1:18" x14ac:dyDescent="0.25">
      <c r="A24" s="8" t="s">
        <v>479</v>
      </c>
      <c r="B24" s="3" t="s">
        <v>74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</row>
    <row r="25" spans="1:18" x14ac:dyDescent="0.25">
      <c r="A25" s="8" t="s">
        <v>480</v>
      </c>
      <c r="B25" s="3" t="s">
        <v>70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</row>
    <row r="26" spans="1:18" x14ac:dyDescent="0.25">
      <c r="A26" s="8" t="s">
        <v>481</v>
      </c>
      <c r="B26" s="3" t="s">
        <v>68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</row>
    <row r="27" spans="1:18" x14ac:dyDescent="0.25">
      <c r="A27" s="8" t="s">
        <v>482</v>
      </c>
      <c r="B27" s="3" t="s">
        <v>66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</row>
    <row r="28" spans="1:18" x14ac:dyDescent="0.25">
      <c r="A28" s="8" t="s">
        <v>483</v>
      </c>
      <c r="B28" s="3" t="s">
        <v>93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</row>
    <row r="29" spans="1:18" x14ac:dyDescent="0.25">
      <c r="A29" s="8" t="s">
        <v>484</v>
      </c>
      <c r="B29" s="3" t="s">
        <v>62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</row>
    <row r="30" spans="1:18" x14ac:dyDescent="0.25">
      <c r="A30" s="8" t="s">
        <v>485</v>
      </c>
      <c r="B30" s="3" t="s">
        <v>81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</row>
    <row r="31" spans="1:18" x14ac:dyDescent="0.25">
      <c r="A31" s="8" t="s">
        <v>486</v>
      </c>
      <c r="B31" s="3" t="s">
        <v>63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</row>
    <row r="32" spans="1:18" x14ac:dyDescent="0.25">
      <c r="A32" s="8" t="s">
        <v>487</v>
      </c>
      <c r="B32" s="3" t="s">
        <v>64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</row>
    <row r="33" spans="1:18" x14ac:dyDescent="0.25">
      <c r="A33" s="8" t="s">
        <v>488</v>
      </c>
      <c r="B33" s="3" t="s">
        <v>87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</row>
    <row r="34" spans="1:18" x14ac:dyDescent="0.25">
      <c r="A34" s="8" t="s">
        <v>489</v>
      </c>
      <c r="B34" s="3" t="s">
        <v>75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</row>
    <row r="35" spans="1:18" x14ac:dyDescent="0.25">
      <c r="A35" s="8" t="s">
        <v>503</v>
      </c>
      <c r="B35" s="3" t="s">
        <v>74</v>
      </c>
      <c r="C35" s="8">
        <v>0</v>
      </c>
      <c r="D35" s="8">
        <v>1</v>
      </c>
      <c r="E35" s="8">
        <v>12</v>
      </c>
      <c r="F35" s="8">
        <v>25</v>
      </c>
      <c r="G35" s="8">
        <v>0</v>
      </c>
      <c r="H35" s="8">
        <v>0</v>
      </c>
      <c r="I35" s="8">
        <v>0</v>
      </c>
      <c r="J35" s="8">
        <v>55</v>
      </c>
      <c r="K35" s="8">
        <v>5</v>
      </c>
      <c r="L35" s="8">
        <v>49</v>
      </c>
      <c r="M35" s="8">
        <v>61</v>
      </c>
      <c r="N35" s="8">
        <v>27</v>
      </c>
      <c r="O35" s="8">
        <v>2</v>
      </c>
      <c r="P35" s="8">
        <v>21</v>
      </c>
      <c r="Q35" s="8">
        <v>0</v>
      </c>
      <c r="R35" s="8">
        <v>2</v>
      </c>
    </row>
    <row r="36" spans="1:18" x14ac:dyDescent="0.25">
      <c r="A36" s="8" t="s">
        <v>504</v>
      </c>
      <c r="B36" s="3" t="s">
        <v>70</v>
      </c>
      <c r="C36" s="8">
        <v>1</v>
      </c>
      <c r="D36" s="8">
        <v>2</v>
      </c>
      <c r="E36" s="8">
        <v>17</v>
      </c>
      <c r="F36" s="8">
        <v>38</v>
      </c>
      <c r="G36" s="8">
        <v>2</v>
      </c>
      <c r="H36" s="8">
        <v>0</v>
      </c>
      <c r="I36" s="8">
        <v>0</v>
      </c>
      <c r="J36" s="8">
        <v>68</v>
      </c>
      <c r="K36" s="8">
        <v>2</v>
      </c>
      <c r="L36" s="8">
        <v>26</v>
      </c>
      <c r="M36" s="8">
        <v>76</v>
      </c>
      <c r="N36" s="8">
        <v>23</v>
      </c>
      <c r="O36" s="8">
        <v>2</v>
      </c>
      <c r="P36" s="8">
        <v>19</v>
      </c>
      <c r="Q36" s="8">
        <v>0</v>
      </c>
      <c r="R36" s="8">
        <v>0</v>
      </c>
    </row>
    <row r="37" spans="1:18" x14ac:dyDescent="0.25">
      <c r="A37" s="8" t="s">
        <v>505</v>
      </c>
      <c r="B37" s="3" t="s">
        <v>68</v>
      </c>
      <c r="C37" s="8">
        <v>0</v>
      </c>
      <c r="D37" s="8">
        <v>1</v>
      </c>
      <c r="E37" s="8">
        <v>10</v>
      </c>
      <c r="F37" s="8">
        <v>20</v>
      </c>
      <c r="G37" s="8">
        <v>1</v>
      </c>
      <c r="H37" s="8">
        <v>0</v>
      </c>
      <c r="I37" s="8">
        <v>0</v>
      </c>
      <c r="J37" s="8">
        <v>36</v>
      </c>
      <c r="K37" s="8">
        <v>0</v>
      </c>
      <c r="L37" s="8">
        <v>15</v>
      </c>
      <c r="M37" s="8">
        <v>31</v>
      </c>
      <c r="N37" s="8">
        <v>15</v>
      </c>
      <c r="O37" s="8">
        <v>4</v>
      </c>
      <c r="P37" s="8">
        <v>7</v>
      </c>
      <c r="Q37" s="8">
        <v>0</v>
      </c>
      <c r="R37" s="8">
        <v>0</v>
      </c>
    </row>
    <row r="38" spans="1:18" x14ac:dyDescent="0.25">
      <c r="A38" s="8" t="s">
        <v>547</v>
      </c>
      <c r="B38" s="3" t="s">
        <v>66</v>
      </c>
      <c r="C38" s="8">
        <v>2</v>
      </c>
      <c r="D38" s="8">
        <v>3</v>
      </c>
      <c r="E38" s="8">
        <v>5</v>
      </c>
      <c r="F38" s="8">
        <v>10</v>
      </c>
      <c r="G38" s="8">
        <v>0</v>
      </c>
      <c r="H38" s="8">
        <v>0</v>
      </c>
      <c r="I38" s="8">
        <v>0</v>
      </c>
      <c r="J38" s="8">
        <v>26</v>
      </c>
      <c r="K38" s="8">
        <v>0</v>
      </c>
      <c r="L38" s="8">
        <v>18</v>
      </c>
      <c r="M38" s="8">
        <v>33</v>
      </c>
      <c r="N38" s="8">
        <v>10</v>
      </c>
      <c r="O38" s="8">
        <v>4</v>
      </c>
      <c r="P38" s="8">
        <v>10</v>
      </c>
      <c r="Q38" s="8">
        <v>0</v>
      </c>
      <c r="R38" s="8">
        <v>0</v>
      </c>
    </row>
    <row r="39" spans="1:18" x14ac:dyDescent="0.25">
      <c r="A39" s="8" t="s">
        <v>556</v>
      </c>
      <c r="B39" s="3" t="s">
        <v>93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</row>
    <row r="40" spans="1:18" x14ac:dyDescent="0.25">
      <c r="A40" s="8" t="s">
        <v>506</v>
      </c>
      <c r="B40" s="3" t="s">
        <v>62</v>
      </c>
      <c r="C40" s="8">
        <v>0</v>
      </c>
      <c r="D40" s="8">
        <v>1</v>
      </c>
      <c r="E40" s="8">
        <v>25</v>
      </c>
      <c r="F40" s="8">
        <v>26</v>
      </c>
      <c r="G40" s="8">
        <v>2</v>
      </c>
      <c r="H40" s="8">
        <v>0</v>
      </c>
      <c r="I40" s="8">
        <v>0</v>
      </c>
      <c r="J40" s="8">
        <v>78</v>
      </c>
      <c r="K40" s="8">
        <v>3</v>
      </c>
      <c r="L40" s="8">
        <v>40</v>
      </c>
      <c r="M40" s="8">
        <v>72</v>
      </c>
      <c r="N40" s="8">
        <v>40</v>
      </c>
      <c r="O40" s="8">
        <v>1</v>
      </c>
      <c r="P40" s="8">
        <v>25</v>
      </c>
      <c r="Q40" s="8">
        <v>3</v>
      </c>
      <c r="R40" s="8">
        <v>0</v>
      </c>
    </row>
    <row r="41" spans="1:18" x14ac:dyDescent="0.25">
      <c r="A41" s="8" t="s">
        <v>518</v>
      </c>
      <c r="B41" s="3" t="s">
        <v>81</v>
      </c>
      <c r="C41" s="8">
        <v>0</v>
      </c>
      <c r="D41" s="8">
        <v>4</v>
      </c>
      <c r="E41" s="8">
        <v>14</v>
      </c>
      <c r="F41" s="8">
        <v>15</v>
      </c>
      <c r="G41" s="8">
        <v>2</v>
      </c>
      <c r="H41" s="8">
        <v>0</v>
      </c>
      <c r="I41" s="8">
        <v>0</v>
      </c>
      <c r="J41" s="8">
        <v>37</v>
      </c>
      <c r="K41" s="8">
        <v>0</v>
      </c>
      <c r="L41" s="8">
        <v>16</v>
      </c>
      <c r="M41" s="8">
        <v>37</v>
      </c>
      <c r="N41" s="8">
        <v>24</v>
      </c>
      <c r="O41" s="8">
        <v>0</v>
      </c>
      <c r="P41" s="8">
        <v>10</v>
      </c>
      <c r="Q41" s="8">
        <v>0</v>
      </c>
      <c r="R41" s="8">
        <v>0</v>
      </c>
    </row>
    <row r="42" spans="1:18" x14ac:dyDescent="0.25">
      <c r="A42" s="8" t="s">
        <v>507</v>
      </c>
      <c r="B42" s="3" t="s">
        <v>63</v>
      </c>
      <c r="C42" s="8">
        <v>3</v>
      </c>
      <c r="D42" s="8">
        <v>0</v>
      </c>
      <c r="E42" s="8">
        <v>14</v>
      </c>
      <c r="F42" s="8">
        <v>36</v>
      </c>
      <c r="G42" s="8">
        <v>0</v>
      </c>
      <c r="H42" s="8">
        <v>0</v>
      </c>
      <c r="I42" s="8">
        <v>0</v>
      </c>
      <c r="J42" s="8">
        <v>81</v>
      </c>
      <c r="K42" s="8">
        <v>3</v>
      </c>
      <c r="L42" s="8">
        <v>49</v>
      </c>
      <c r="M42" s="8">
        <v>99</v>
      </c>
      <c r="N42" s="8">
        <v>34</v>
      </c>
      <c r="O42" s="8">
        <v>0</v>
      </c>
      <c r="P42" s="8">
        <v>25</v>
      </c>
      <c r="Q42" s="8">
        <v>3</v>
      </c>
      <c r="R42" s="8">
        <v>0</v>
      </c>
    </row>
    <row r="43" spans="1:18" x14ac:dyDescent="0.25">
      <c r="A43" s="8" t="s">
        <v>508</v>
      </c>
      <c r="B43" s="3" t="s">
        <v>64</v>
      </c>
      <c r="C43" s="8">
        <v>1</v>
      </c>
      <c r="D43" s="8">
        <v>3</v>
      </c>
      <c r="E43" s="8">
        <v>16</v>
      </c>
      <c r="F43" s="8">
        <v>25</v>
      </c>
      <c r="G43" s="8">
        <v>0</v>
      </c>
      <c r="H43" s="8">
        <v>0</v>
      </c>
      <c r="I43" s="8">
        <v>0</v>
      </c>
      <c r="J43" s="8">
        <v>56</v>
      </c>
      <c r="K43" s="8">
        <v>3</v>
      </c>
      <c r="L43" s="8">
        <v>25</v>
      </c>
      <c r="M43" s="8">
        <v>37</v>
      </c>
      <c r="N43" s="8">
        <v>11</v>
      </c>
      <c r="O43" s="8">
        <v>2</v>
      </c>
      <c r="P43" s="8">
        <v>24</v>
      </c>
      <c r="Q43" s="8">
        <v>1</v>
      </c>
      <c r="R43" s="8">
        <v>0</v>
      </c>
    </row>
    <row r="44" spans="1:18" x14ac:dyDescent="0.25">
      <c r="A44" s="8" t="s">
        <v>509</v>
      </c>
      <c r="B44" s="3" t="s">
        <v>87</v>
      </c>
      <c r="C44" s="8">
        <v>1</v>
      </c>
      <c r="D44" s="8">
        <v>3</v>
      </c>
      <c r="E44" s="8">
        <v>16</v>
      </c>
      <c r="F44" s="8">
        <v>22</v>
      </c>
      <c r="G44" s="8">
        <v>3</v>
      </c>
      <c r="H44" s="8">
        <v>0</v>
      </c>
      <c r="I44" s="8">
        <v>0</v>
      </c>
      <c r="J44" s="8">
        <v>47</v>
      </c>
      <c r="K44" s="8">
        <v>1</v>
      </c>
      <c r="L44" s="8">
        <v>31</v>
      </c>
      <c r="M44" s="8">
        <v>54</v>
      </c>
      <c r="N44" s="8">
        <v>24</v>
      </c>
      <c r="O44" s="8">
        <v>1</v>
      </c>
      <c r="P44" s="8">
        <v>14</v>
      </c>
      <c r="Q44" s="8">
        <v>3</v>
      </c>
      <c r="R44" s="8">
        <v>0</v>
      </c>
    </row>
    <row r="45" spans="1:18" x14ac:dyDescent="0.25">
      <c r="A45" s="8" t="s">
        <v>510</v>
      </c>
      <c r="B45" s="3" t="s">
        <v>75</v>
      </c>
      <c r="C45" s="8">
        <v>1</v>
      </c>
      <c r="D45" s="8">
        <v>2</v>
      </c>
      <c r="E45" s="8">
        <v>7</v>
      </c>
      <c r="F45" s="8">
        <v>7</v>
      </c>
      <c r="G45" s="8">
        <v>2</v>
      </c>
      <c r="H45" s="8">
        <v>0</v>
      </c>
      <c r="I45" s="8">
        <v>0</v>
      </c>
      <c r="J45" s="8">
        <v>20</v>
      </c>
      <c r="K45" s="8">
        <v>0</v>
      </c>
      <c r="L45" s="8">
        <v>22</v>
      </c>
      <c r="M45" s="8">
        <v>32</v>
      </c>
      <c r="N45" s="8">
        <v>8</v>
      </c>
      <c r="O45" s="8">
        <v>0</v>
      </c>
      <c r="P45" s="8">
        <v>11</v>
      </c>
      <c r="Q45" s="8">
        <v>0</v>
      </c>
      <c r="R45" s="8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K25" sqref="K2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5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447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449</v>
      </c>
      <c r="O1" t="s">
        <v>448</v>
      </c>
      <c r="P1" t="s">
        <v>13</v>
      </c>
      <c r="Q1" t="s">
        <v>14</v>
      </c>
      <c r="R1" t="s">
        <v>15</v>
      </c>
    </row>
    <row r="2" spans="1:18" x14ac:dyDescent="0.25">
      <c r="A2" t="s">
        <v>626</v>
      </c>
      <c r="B2" s="3" t="s">
        <v>74</v>
      </c>
      <c r="C2">
        <v>7</v>
      </c>
      <c r="D2">
        <v>6</v>
      </c>
      <c r="E2">
        <v>35</v>
      </c>
      <c r="F2">
        <v>54</v>
      </c>
      <c r="G2">
        <v>7</v>
      </c>
      <c r="H2">
        <v>4</v>
      </c>
      <c r="I2">
        <v>4</v>
      </c>
      <c r="J2">
        <v>139</v>
      </c>
      <c r="K2">
        <v>17</v>
      </c>
      <c r="L2">
        <v>157</v>
      </c>
      <c r="M2">
        <v>395</v>
      </c>
      <c r="N2">
        <v>99</v>
      </c>
      <c r="O2">
        <v>0</v>
      </c>
      <c r="P2">
        <v>75</v>
      </c>
      <c r="Q2">
        <v>11</v>
      </c>
      <c r="R2">
        <v>3</v>
      </c>
    </row>
    <row r="3" spans="1:18" x14ac:dyDescent="0.25">
      <c r="A3" t="s">
        <v>627</v>
      </c>
      <c r="B3" s="3" t="s">
        <v>70</v>
      </c>
      <c r="C3">
        <v>0</v>
      </c>
      <c r="D3">
        <v>7</v>
      </c>
      <c r="E3">
        <v>43</v>
      </c>
      <c r="F3">
        <v>93</v>
      </c>
      <c r="G3">
        <v>27</v>
      </c>
      <c r="H3">
        <v>5</v>
      </c>
      <c r="I3">
        <v>4</v>
      </c>
      <c r="J3">
        <v>185</v>
      </c>
      <c r="K3">
        <v>48</v>
      </c>
      <c r="L3">
        <v>260</v>
      </c>
      <c r="M3">
        <v>281</v>
      </c>
      <c r="N3">
        <v>134</v>
      </c>
      <c r="O3">
        <v>0</v>
      </c>
      <c r="P3">
        <v>137</v>
      </c>
      <c r="Q3">
        <v>31</v>
      </c>
      <c r="R3">
        <v>1</v>
      </c>
    </row>
    <row r="4" spans="1:18" x14ac:dyDescent="0.25">
      <c r="A4" t="s">
        <v>628</v>
      </c>
      <c r="B4" s="3" t="s">
        <v>68</v>
      </c>
      <c r="C4">
        <v>0</v>
      </c>
      <c r="D4">
        <v>2</v>
      </c>
      <c r="E4">
        <v>32</v>
      </c>
      <c r="F4">
        <v>37</v>
      </c>
      <c r="G4">
        <v>8</v>
      </c>
      <c r="H4">
        <v>1</v>
      </c>
      <c r="I4">
        <v>1</v>
      </c>
      <c r="J4">
        <v>100</v>
      </c>
      <c r="K4">
        <v>18</v>
      </c>
      <c r="L4">
        <v>107</v>
      </c>
      <c r="M4">
        <v>153</v>
      </c>
      <c r="N4">
        <v>79</v>
      </c>
      <c r="O4">
        <v>0</v>
      </c>
      <c r="P4">
        <v>67</v>
      </c>
      <c r="Q4">
        <v>11</v>
      </c>
      <c r="R4">
        <v>3</v>
      </c>
    </row>
    <row r="5" spans="1:18" x14ac:dyDescent="0.25">
      <c r="A5" t="s">
        <v>629</v>
      </c>
      <c r="B5" s="3" t="s">
        <v>66</v>
      </c>
      <c r="C5">
        <v>5</v>
      </c>
      <c r="D5">
        <v>6</v>
      </c>
      <c r="E5">
        <v>14</v>
      </c>
      <c r="F5">
        <v>49</v>
      </c>
      <c r="G5">
        <v>5</v>
      </c>
      <c r="H5">
        <v>1</v>
      </c>
      <c r="I5">
        <v>1</v>
      </c>
      <c r="J5">
        <v>88</v>
      </c>
      <c r="K5">
        <v>14</v>
      </c>
      <c r="L5">
        <v>97</v>
      </c>
      <c r="M5">
        <v>199</v>
      </c>
      <c r="N5">
        <v>79</v>
      </c>
      <c r="O5">
        <v>0</v>
      </c>
      <c r="P5">
        <v>68</v>
      </c>
      <c r="Q5">
        <v>17</v>
      </c>
      <c r="R5">
        <v>0</v>
      </c>
    </row>
    <row r="6" spans="1:18" x14ac:dyDescent="0.25">
      <c r="A6" t="s">
        <v>630</v>
      </c>
      <c r="B6" s="3" t="s">
        <v>109</v>
      </c>
      <c r="C6">
        <v>0</v>
      </c>
      <c r="D6">
        <v>0</v>
      </c>
      <c r="E6">
        <v>14</v>
      </c>
      <c r="F6">
        <v>10</v>
      </c>
      <c r="G6">
        <v>0</v>
      </c>
      <c r="H6">
        <v>0</v>
      </c>
      <c r="I6">
        <v>0</v>
      </c>
      <c r="J6">
        <v>34</v>
      </c>
      <c r="K6">
        <v>8</v>
      </c>
      <c r="L6">
        <v>27</v>
      </c>
      <c r="M6">
        <v>33</v>
      </c>
      <c r="N6">
        <v>16</v>
      </c>
      <c r="O6">
        <v>0</v>
      </c>
      <c r="P6">
        <v>11</v>
      </c>
      <c r="Q6">
        <v>2</v>
      </c>
      <c r="R6">
        <v>0</v>
      </c>
    </row>
    <row r="7" spans="1:18" x14ac:dyDescent="0.25">
      <c r="A7" t="s">
        <v>631</v>
      </c>
      <c r="B7" s="3" t="s">
        <v>62</v>
      </c>
      <c r="C7">
        <v>1</v>
      </c>
      <c r="D7">
        <v>3</v>
      </c>
      <c r="E7">
        <v>48</v>
      </c>
      <c r="F7">
        <v>101</v>
      </c>
      <c r="G7">
        <v>21</v>
      </c>
      <c r="H7">
        <v>10</v>
      </c>
      <c r="I7">
        <v>2</v>
      </c>
      <c r="J7">
        <v>204</v>
      </c>
      <c r="K7">
        <v>51</v>
      </c>
      <c r="L7">
        <v>221</v>
      </c>
      <c r="M7">
        <v>337</v>
      </c>
      <c r="N7">
        <v>170</v>
      </c>
      <c r="O7">
        <v>0</v>
      </c>
      <c r="P7">
        <v>92</v>
      </c>
      <c r="Q7">
        <v>26</v>
      </c>
      <c r="R7">
        <v>0</v>
      </c>
    </row>
    <row r="8" spans="1:18" x14ac:dyDescent="0.25">
      <c r="A8" t="s">
        <v>632</v>
      </c>
      <c r="B8" s="3" t="s">
        <v>81</v>
      </c>
      <c r="C8">
        <v>2</v>
      </c>
      <c r="D8">
        <v>4</v>
      </c>
      <c r="E8">
        <v>44</v>
      </c>
      <c r="F8">
        <v>72</v>
      </c>
      <c r="G8">
        <v>7</v>
      </c>
      <c r="H8">
        <v>0</v>
      </c>
      <c r="I8">
        <v>0</v>
      </c>
      <c r="J8">
        <v>142</v>
      </c>
      <c r="K8">
        <v>33</v>
      </c>
      <c r="L8">
        <v>114</v>
      </c>
      <c r="M8">
        <v>204</v>
      </c>
      <c r="N8">
        <v>65</v>
      </c>
      <c r="O8">
        <v>0</v>
      </c>
      <c r="P8">
        <v>52</v>
      </c>
      <c r="Q8">
        <v>18</v>
      </c>
      <c r="R8">
        <v>5</v>
      </c>
    </row>
    <row r="9" spans="1:18" x14ac:dyDescent="0.25">
      <c r="A9" t="s">
        <v>633</v>
      </c>
      <c r="B9" s="3" t="s">
        <v>63</v>
      </c>
      <c r="C9">
        <v>7</v>
      </c>
      <c r="D9">
        <v>6</v>
      </c>
      <c r="E9">
        <v>53</v>
      </c>
      <c r="F9">
        <v>99</v>
      </c>
      <c r="G9">
        <v>12</v>
      </c>
      <c r="H9">
        <v>4</v>
      </c>
      <c r="I9">
        <v>3</v>
      </c>
      <c r="J9">
        <v>249</v>
      </c>
      <c r="K9">
        <v>36</v>
      </c>
      <c r="L9">
        <v>225</v>
      </c>
      <c r="M9">
        <v>369</v>
      </c>
      <c r="N9">
        <v>155</v>
      </c>
      <c r="O9">
        <v>0</v>
      </c>
      <c r="P9">
        <v>142</v>
      </c>
      <c r="Q9">
        <v>21</v>
      </c>
      <c r="R9">
        <v>1</v>
      </c>
    </row>
    <row r="10" spans="1:18" x14ac:dyDescent="0.25">
      <c r="A10" t="s">
        <v>634</v>
      </c>
      <c r="B10" s="3" t="s">
        <v>64</v>
      </c>
      <c r="C10">
        <v>1</v>
      </c>
      <c r="D10">
        <v>13</v>
      </c>
      <c r="E10">
        <v>34</v>
      </c>
      <c r="F10">
        <v>74</v>
      </c>
      <c r="G10">
        <v>8</v>
      </c>
      <c r="H10">
        <v>5</v>
      </c>
      <c r="I10">
        <v>5</v>
      </c>
      <c r="J10">
        <v>150</v>
      </c>
      <c r="K10">
        <v>33</v>
      </c>
      <c r="L10">
        <v>184</v>
      </c>
      <c r="M10">
        <v>326</v>
      </c>
      <c r="N10">
        <v>114</v>
      </c>
      <c r="O10">
        <v>0</v>
      </c>
      <c r="P10">
        <v>102</v>
      </c>
      <c r="Q10">
        <v>30</v>
      </c>
      <c r="R10">
        <v>0</v>
      </c>
    </row>
    <row r="11" spans="1:18" x14ac:dyDescent="0.25">
      <c r="A11" t="s">
        <v>635</v>
      </c>
      <c r="B11" s="3" t="s">
        <v>87</v>
      </c>
      <c r="C11">
        <v>14</v>
      </c>
      <c r="D11">
        <v>6</v>
      </c>
      <c r="E11">
        <v>47</v>
      </c>
      <c r="F11">
        <v>62</v>
      </c>
      <c r="G11">
        <v>9</v>
      </c>
      <c r="H11">
        <v>5</v>
      </c>
      <c r="I11">
        <v>5</v>
      </c>
      <c r="J11">
        <v>155</v>
      </c>
      <c r="K11">
        <v>32</v>
      </c>
      <c r="L11">
        <v>179</v>
      </c>
      <c r="M11">
        <v>246</v>
      </c>
      <c r="N11">
        <v>100</v>
      </c>
      <c r="O11">
        <v>0</v>
      </c>
      <c r="P11">
        <v>109</v>
      </c>
      <c r="Q11">
        <v>33</v>
      </c>
      <c r="R11">
        <v>1</v>
      </c>
    </row>
    <row r="12" spans="1:18" x14ac:dyDescent="0.25">
      <c r="A12" t="s">
        <v>636</v>
      </c>
      <c r="B12" s="3" t="s">
        <v>75</v>
      </c>
      <c r="C12">
        <v>3</v>
      </c>
      <c r="D12">
        <v>2</v>
      </c>
      <c r="E12">
        <v>16</v>
      </c>
      <c r="F12">
        <v>44</v>
      </c>
      <c r="G12">
        <v>11</v>
      </c>
      <c r="H12">
        <v>5</v>
      </c>
      <c r="I12">
        <v>2</v>
      </c>
      <c r="J12">
        <v>87</v>
      </c>
      <c r="K12">
        <v>25</v>
      </c>
      <c r="L12">
        <v>111</v>
      </c>
      <c r="M12">
        <v>159</v>
      </c>
      <c r="N12">
        <v>73</v>
      </c>
      <c r="O12">
        <v>0</v>
      </c>
      <c r="P12">
        <v>53</v>
      </c>
      <c r="Q12">
        <v>8</v>
      </c>
      <c r="R12">
        <v>0</v>
      </c>
    </row>
    <row r="13" spans="1:18" x14ac:dyDescent="0.25">
      <c r="A13" t="s">
        <v>637</v>
      </c>
      <c r="B13" s="3" t="s">
        <v>74</v>
      </c>
      <c r="C13">
        <v>0</v>
      </c>
      <c r="D13">
        <v>1</v>
      </c>
      <c r="E13">
        <v>12</v>
      </c>
      <c r="F13">
        <v>25</v>
      </c>
      <c r="G13">
        <v>0</v>
      </c>
      <c r="H13">
        <v>0</v>
      </c>
      <c r="I13">
        <v>0</v>
      </c>
      <c r="J13">
        <v>55</v>
      </c>
      <c r="K13">
        <v>5</v>
      </c>
      <c r="L13">
        <v>49</v>
      </c>
      <c r="M13">
        <v>61</v>
      </c>
      <c r="N13">
        <v>27</v>
      </c>
      <c r="O13">
        <v>2</v>
      </c>
      <c r="P13">
        <v>21</v>
      </c>
      <c r="Q13">
        <v>0</v>
      </c>
      <c r="R13">
        <v>2</v>
      </c>
    </row>
    <row r="14" spans="1:18" x14ac:dyDescent="0.25">
      <c r="A14" t="s">
        <v>638</v>
      </c>
      <c r="B14" s="3" t="s">
        <v>70</v>
      </c>
      <c r="C14">
        <v>1</v>
      </c>
      <c r="D14">
        <v>2</v>
      </c>
      <c r="E14">
        <v>17</v>
      </c>
      <c r="F14">
        <v>38</v>
      </c>
      <c r="G14">
        <v>2</v>
      </c>
      <c r="H14">
        <v>0</v>
      </c>
      <c r="I14">
        <v>0</v>
      </c>
      <c r="J14">
        <v>68</v>
      </c>
      <c r="K14">
        <v>2</v>
      </c>
      <c r="L14">
        <v>26</v>
      </c>
      <c r="M14">
        <v>76</v>
      </c>
      <c r="N14">
        <v>23</v>
      </c>
      <c r="O14">
        <v>2</v>
      </c>
      <c r="P14">
        <v>19</v>
      </c>
      <c r="Q14">
        <v>0</v>
      </c>
      <c r="R14">
        <v>0</v>
      </c>
    </row>
    <row r="15" spans="1:18" x14ac:dyDescent="0.25">
      <c r="A15" t="s">
        <v>639</v>
      </c>
      <c r="B15" s="3" t="s">
        <v>68</v>
      </c>
      <c r="C15">
        <v>0</v>
      </c>
      <c r="D15">
        <v>1</v>
      </c>
      <c r="E15">
        <v>10</v>
      </c>
      <c r="F15">
        <v>20</v>
      </c>
      <c r="G15">
        <v>1</v>
      </c>
      <c r="H15">
        <v>0</v>
      </c>
      <c r="I15">
        <v>0</v>
      </c>
      <c r="J15">
        <v>36</v>
      </c>
      <c r="K15">
        <v>0</v>
      </c>
      <c r="L15">
        <v>15</v>
      </c>
      <c r="M15">
        <v>31</v>
      </c>
      <c r="N15">
        <v>15</v>
      </c>
      <c r="O15">
        <v>4</v>
      </c>
      <c r="P15">
        <v>7</v>
      </c>
      <c r="Q15">
        <v>0</v>
      </c>
      <c r="R15">
        <v>0</v>
      </c>
    </row>
    <row r="16" spans="1:18" x14ac:dyDescent="0.25">
      <c r="A16" t="s">
        <v>640</v>
      </c>
      <c r="B16" s="3" t="s">
        <v>66</v>
      </c>
      <c r="C16">
        <v>2</v>
      </c>
      <c r="D16">
        <v>3</v>
      </c>
      <c r="E16">
        <v>5</v>
      </c>
      <c r="F16">
        <v>10</v>
      </c>
      <c r="G16">
        <v>0</v>
      </c>
      <c r="H16">
        <v>0</v>
      </c>
      <c r="I16">
        <v>0</v>
      </c>
      <c r="J16">
        <v>26</v>
      </c>
      <c r="K16">
        <v>0</v>
      </c>
      <c r="L16">
        <v>18</v>
      </c>
      <c r="M16">
        <v>33</v>
      </c>
      <c r="N16">
        <v>10</v>
      </c>
      <c r="O16">
        <v>4</v>
      </c>
      <c r="P16">
        <v>10</v>
      </c>
      <c r="Q16">
        <v>0</v>
      </c>
      <c r="R16">
        <v>0</v>
      </c>
    </row>
    <row r="17" spans="1:18" x14ac:dyDescent="0.25">
      <c r="A17" t="s">
        <v>641</v>
      </c>
      <c r="B17" s="3" t="s">
        <v>93</v>
      </c>
      <c r="C17">
        <v>0</v>
      </c>
      <c r="D17">
        <v>0</v>
      </c>
      <c r="E17">
        <v>7</v>
      </c>
      <c r="F17">
        <v>7</v>
      </c>
      <c r="G17">
        <v>0</v>
      </c>
      <c r="H17">
        <v>0</v>
      </c>
      <c r="I17">
        <v>0</v>
      </c>
      <c r="J17">
        <v>25</v>
      </c>
      <c r="K17">
        <v>1</v>
      </c>
      <c r="L17">
        <v>7</v>
      </c>
      <c r="M17">
        <v>17</v>
      </c>
      <c r="N17">
        <v>7</v>
      </c>
      <c r="O17">
        <v>2</v>
      </c>
      <c r="P17">
        <v>5</v>
      </c>
      <c r="Q17">
        <v>2</v>
      </c>
      <c r="R17">
        <v>0</v>
      </c>
    </row>
    <row r="18" spans="1:18" x14ac:dyDescent="0.25">
      <c r="A18" t="s">
        <v>642</v>
      </c>
      <c r="B18" s="3" t="s">
        <v>62</v>
      </c>
      <c r="C18">
        <v>0</v>
      </c>
      <c r="D18">
        <v>1</v>
      </c>
      <c r="E18">
        <v>25</v>
      </c>
      <c r="F18">
        <v>26</v>
      </c>
      <c r="G18">
        <v>2</v>
      </c>
      <c r="H18">
        <v>0</v>
      </c>
      <c r="I18">
        <v>0</v>
      </c>
      <c r="J18">
        <v>78</v>
      </c>
      <c r="K18">
        <v>3</v>
      </c>
      <c r="L18">
        <v>40</v>
      </c>
      <c r="M18">
        <v>72</v>
      </c>
      <c r="N18">
        <v>40</v>
      </c>
      <c r="O18">
        <v>1</v>
      </c>
      <c r="P18">
        <v>25</v>
      </c>
      <c r="Q18">
        <v>3</v>
      </c>
      <c r="R18">
        <v>0</v>
      </c>
    </row>
    <row r="19" spans="1:18" x14ac:dyDescent="0.25">
      <c r="A19" t="s">
        <v>643</v>
      </c>
      <c r="B19" s="3" t="s">
        <v>81</v>
      </c>
      <c r="C19">
        <v>0</v>
      </c>
      <c r="D19">
        <v>4</v>
      </c>
      <c r="E19">
        <v>14</v>
      </c>
      <c r="F19">
        <v>15</v>
      </c>
      <c r="G19">
        <v>2</v>
      </c>
      <c r="H19">
        <v>0</v>
      </c>
      <c r="I19">
        <v>0</v>
      </c>
      <c r="J19">
        <v>37</v>
      </c>
      <c r="K19">
        <v>0</v>
      </c>
      <c r="L19">
        <v>16</v>
      </c>
      <c r="M19">
        <v>37</v>
      </c>
      <c r="N19">
        <v>24</v>
      </c>
      <c r="O19">
        <v>0</v>
      </c>
      <c r="P19">
        <v>10</v>
      </c>
      <c r="Q19">
        <v>0</v>
      </c>
      <c r="R19">
        <v>0</v>
      </c>
    </row>
    <row r="20" spans="1:18" x14ac:dyDescent="0.25">
      <c r="A20" t="s">
        <v>644</v>
      </c>
      <c r="B20" s="3" t="s">
        <v>63</v>
      </c>
      <c r="C20">
        <v>3</v>
      </c>
      <c r="D20">
        <v>0</v>
      </c>
      <c r="E20">
        <v>14</v>
      </c>
      <c r="F20">
        <v>36</v>
      </c>
      <c r="G20">
        <v>0</v>
      </c>
      <c r="H20">
        <v>0</v>
      </c>
      <c r="I20">
        <v>0</v>
      </c>
      <c r="J20">
        <v>81</v>
      </c>
      <c r="K20">
        <v>3</v>
      </c>
      <c r="L20">
        <v>49</v>
      </c>
      <c r="M20">
        <v>99</v>
      </c>
      <c r="N20">
        <v>34</v>
      </c>
      <c r="O20">
        <v>0</v>
      </c>
      <c r="P20">
        <v>25</v>
      </c>
      <c r="Q20">
        <v>3</v>
      </c>
      <c r="R20">
        <v>0</v>
      </c>
    </row>
    <row r="21" spans="1:18" x14ac:dyDescent="0.25">
      <c r="A21" t="s">
        <v>645</v>
      </c>
      <c r="B21" s="3" t="s">
        <v>64</v>
      </c>
      <c r="C21">
        <v>1</v>
      </c>
      <c r="D21">
        <v>3</v>
      </c>
      <c r="E21">
        <v>16</v>
      </c>
      <c r="F21">
        <v>25</v>
      </c>
      <c r="G21">
        <v>0</v>
      </c>
      <c r="H21">
        <v>0</v>
      </c>
      <c r="I21">
        <v>0</v>
      </c>
      <c r="J21">
        <v>56</v>
      </c>
      <c r="K21">
        <v>3</v>
      </c>
      <c r="L21">
        <v>25</v>
      </c>
      <c r="M21">
        <v>37</v>
      </c>
      <c r="N21">
        <v>11</v>
      </c>
      <c r="O21">
        <v>2</v>
      </c>
      <c r="P21">
        <v>24</v>
      </c>
      <c r="Q21">
        <v>1</v>
      </c>
      <c r="R21">
        <v>0</v>
      </c>
    </row>
    <row r="22" spans="1:18" x14ac:dyDescent="0.25">
      <c r="A22" t="s">
        <v>646</v>
      </c>
      <c r="B22" s="3" t="s">
        <v>87</v>
      </c>
      <c r="C22">
        <v>1</v>
      </c>
      <c r="D22">
        <v>3</v>
      </c>
      <c r="E22">
        <v>16</v>
      </c>
      <c r="F22">
        <v>22</v>
      </c>
      <c r="G22">
        <v>3</v>
      </c>
      <c r="H22">
        <v>0</v>
      </c>
      <c r="I22">
        <v>0</v>
      </c>
      <c r="J22">
        <v>47</v>
      </c>
      <c r="K22">
        <v>1</v>
      </c>
      <c r="L22">
        <v>31</v>
      </c>
      <c r="M22">
        <v>54</v>
      </c>
      <c r="N22">
        <v>24</v>
      </c>
      <c r="O22">
        <v>1</v>
      </c>
      <c r="P22">
        <v>14</v>
      </c>
      <c r="Q22">
        <v>3</v>
      </c>
      <c r="R22">
        <v>0</v>
      </c>
    </row>
    <row r="23" spans="1:18" x14ac:dyDescent="0.25">
      <c r="A23" t="s">
        <v>647</v>
      </c>
      <c r="B23" s="3" t="s">
        <v>75</v>
      </c>
      <c r="C23">
        <v>1</v>
      </c>
      <c r="D23">
        <v>2</v>
      </c>
      <c r="E23">
        <v>7</v>
      </c>
      <c r="F23">
        <v>7</v>
      </c>
      <c r="G23">
        <v>2</v>
      </c>
      <c r="H23">
        <v>0</v>
      </c>
      <c r="I23">
        <v>0</v>
      </c>
      <c r="J23">
        <v>20</v>
      </c>
      <c r="K23">
        <v>0</v>
      </c>
      <c r="L23">
        <v>22</v>
      </c>
      <c r="M23">
        <v>32</v>
      </c>
      <c r="N23">
        <v>8</v>
      </c>
      <c r="O23">
        <v>0</v>
      </c>
      <c r="P23">
        <v>11</v>
      </c>
      <c r="Q23">
        <v>0</v>
      </c>
      <c r="R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31" sqref="I31"/>
    </sheetView>
  </sheetViews>
  <sheetFormatPr defaultRowHeight="15" x14ac:dyDescent="0.25"/>
  <cols>
    <col min="1" max="1" width="18.7109375" bestFit="1" customWidth="1"/>
    <col min="2" max="2" width="14.140625" bestFit="1" customWidth="1"/>
    <col min="3" max="3" width="12.7109375" bestFit="1" customWidth="1"/>
    <col min="4" max="4" width="10.140625" bestFit="1" customWidth="1"/>
    <col min="5" max="5" width="11.5703125" bestFit="1" customWidth="1"/>
    <col min="6" max="6" width="6.85546875" bestFit="1" customWidth="1"/>
    <col min="7" max="7" width="12.42578125" bestFit="1" customWidth="1"/>
    <col min="8" max="8" width="9" bestFit="1" customWidth="1"/>
    <col min="9" max="9" width="12.5703125" bestFit="1" customWidth="1"/>
  </cols>
  <sheetData>
    <row r="1" spans="1:9" x14ac:dyDescent="0.25">
      <c r="C1" t="s">
        <v>649</v>
      </c>
      <c r="D1" t="s">
        <v>650</v>
      </c>
      <c r="E1" t="s">
        <v>651</v>
      </c>
      <c r="F1" t="s">
        <v>652</v>
      </c>
      <c r="G1" t="s">
        <v>653</v>
      </c>
      <c r="H1" t="s">
        <v>654</v>
      </c>
      <c r="I1" t="s">
        <v>655</v>
      </c>
    </row>
    <row r="2" spans="1:9" x14ac:dyDescent="0.25">
      <c r="A2" t="s">
        <v>550</v>
      </c>
      <c r="B2" s="3" t="s">
        <v>109</v>
      </c>
      <c r="C2" t="s">
        <v>656</v>
      </c>
      <c r="D2" t="s">
        <v>657</v>
      </c>
      <c r="E2" t="s">
        <v>658</v>
      </c>
      <c r="F2" t="s">
        <v>659</v>
      </c>
      <c r="G2" t="s">
        <v>660</v>
      </c>
      <c r="H2">
        <v>89898989</v>
      </c>
      <c r="I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21" sqref="G21"/>
    </sheetView>
  </sheetViews>
  <sheetFormatPr defaultRowHeight="15" x14ac:dyDescent="0.2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 x14ac:dyDescent="0.25">
      <c r="A1" s="41"/>
      <c r="B1" s="43"/>
      <c r="C1" s="43"/>
      <c r="D1" s="43"/>
      <c r="E1" s="43"/>
      <c r="F1" s="43"/>
      <c r="G1" s="43"/>
      <c r="H1" s="43"/>
      <c r="I1" s="64" t="s">
        <v>31</v>
      </c>
      <c r="J1" s="64" t="s">
        <v>32</v>
      </c>
      <c r="K1" s="64" t="s">
        <v>33</v>
      </c>
      <c r="L1" s="59" t="s">
        <v>34</v>
      </c>
      <c r="M1" s="59" t="s">
        <v>35</v>
      </c>
      <c r="N1" s="59" t="s">
        <v>36</v>
      </c>
      <c r="O1" s="59" t="s">
        <v>451</v>
      </c>
      <c r="P1" s="59" t="s">
        <v>452</v>
      </c>
      <c r="Q1" s="59" t="s">
        <v>453</v>
      </c>
      <c r="R1" s="59" t="s">
        <v>37</v>
      </c>
      <c r="S1" s="59" t="s">
        <v>38</v>
      </c>
    </row>
    <row r="2" spans="1:39" ht="15" customHeight="1" x14ac:dyDescent="0.25">
      <c r="A2" s="42"/>
      <c r="B2" s="44"/>
      <c r="C2" s="44"/>
      <c r="D2" s="44"/>
      <c r="E2" s="44"/>
      <c r="F2" s="44"/>
      <c r="G2" s="44"/>
      <c r="H2" s="44"/>
      <c r="I2" s="65"/>
      <c r="J2" s="65"/>
      <c r="K2" s="65"/>
      <c r="L2" s="59"/>
      <c r="M2" s="59"/>
      <c r="N2" s="59"/>
      <c r="O2" s="59"/>
      <c r="P2" s="59"/>
      <c r="Q2" s="59"/>
      <c r="R2" s="59"/>
      <c r="S2" s="59"/>
    </row>
    <row r="3" spans="1:39" ht="15" customHeight="1" x14ac:dyDescent="0.25">
      <c r="A3" s="35">
        <f>DATE</f>
        <v>42407</v>
      </c>
      <c r="B3" s="67" t="s">
        <v>450</v>
      </c>
      <c r="C3" s="68"/>
      <c r="D3" s="68"/>
      <c r="E3" s="68"/>
      <c r="F3" s="68"/>
      <c r="G3" s="34" t="s">
        <v>443</v>
      </c>
      <c r="H3" s="34" t="s">
        <v>442</v>
      </c>
      <c r="I3" s="65"/>
      <c r="J3" s="65"/>
      <c r="K3" s="65"/>
      <c r="L3" s="59"/>
      <c r="M3" s="59"/>
      <c r="N3" s="59"/>
      <c r="O3" s="59"/>
      <c r="P3" s="59"/>
      <c r="Q3" s="59"/>
      <c r="R3" s="59"/>
      <c r="S3" s="59"/>
    </row>
    <row r="4" spans="1:39" ht="15" customHeight="1" x14ac:dyDescent="0.25">
      <c r="A4" s="60" t="s">
        <v>60</v>
      </c>
      <c r="B4" s="69" t="s">
        <v>444</v>
      </c>
      <c r="C4" s="70"/>
      <c r="D4" s="70"/>
      <c r="E4" s="70"/>
      <c r="F4" s="71"/>
      <c r="G4" s="39" t="e">
        <f>#REF!+#REF!+#REF!+#REF!+#REF!+#REF!+#REF!+#REF!+#REF!+#REF!</f>
        <v>#REF!</v>
      </c>
      <c r="H4" s="39"/>
      <c r="I4" s="65"/>
      <c r="J4" s="65"/>
      <c r="K4" s="65"/>
      <c r="L4" s="59"/>
      <c r="M4" s="59"/>
      <c r="N4" s="59"/>
      <c r="O4" s="59"/>
      <c r="P4" s="59"/>
      <c r="Q4" s="59"/>
      <c r="R4" s="59"/>
      <c r="S4" s="59"/>
    </row>
    <row r="5" spans="1:39" ht="15" customHeight="1" x14ac:dyDescent="0.25">
      <c r="A5" s="61"/>
      <c r="B5" s="69" t="s">
        <v>445</v>
      </c>
      <c r="C5" s="70"/>
      <c r="D5" s="70"/>
      <c r="E5" s="70"/>
      <c r="F5" s="71"/>
      <c r="G5" s="39" t="e">
        <f>#REF!+#REF!+#REF!+#REF!+#REF!+#REF!+#REF!+#REF!+#REF!+#REF!</f>
        <v>#REF!</v>
      </c>
      <c r="H5" s="39"/>
      <c r="I5" s="65"/>
      <c r="J5" s="65"/>
      <c r="K5" s="65"/>
      <c r="L5" s="59"/>
      <c r="M5" s="59"/>
      <c r="N5" s="59"/>
      <c r="O5" s="59"/>
      <c r="P5" s="59"/>
      <c r="Q5" s="59"/>
      <c r="R5" s="59"/>
      <c r="S5" s="59"/>
    </row>
    <row r="6" spans="1:39" ht="15" customHeight="1" x14ac:dyDescent="0.25">
      <c r="A6" s="61"/>
      <c r="B6" s="38" t="s">
        <v>19</v>
      </c>
      <c r="C6" s="37"/>
      <c r="D6" s="37"/>
      <c r="E6" s="37"/>
      <c r="F6" s="36"/>
      <c r="G6" s="31"/>
      <c r="H6" s="31"/>
      <c r="I6" s="66"/>
      <c r="J6" s="66"/>
      <c r="K6" s="66"/>
      <c r="L6" s="59"/>
      <c r="M6" s="59"/>
      <c r="N6" s="59"/>
      <c r="O6" s="59"/>
      <c r="P6" s="59"/>
      <c r="Q6" s="59"/>
      <c r="R6" s="59"/>
      <c r="S6" s="59"/>
    </row>
    <row r="7" spans="1:39" ht="15" customHeight="1" x14ac:dyDescent="0.25">
      <c r="A7" s="62"/>
      <c r="B7" s="32" t="s">
        <v>3</v>
      </c>
      <c r="C7" s="32" t="s">
        <v>4</v>
      </c>
      <c r="D7" s="32" t="s">
        <v>5</v>
      </c>
      <c r="E7" s="32" t="s">
        <v>6</v>
      </c>
      <c r="F7" s="33" t="s">
        <v>94</v>
      </c>
      <c r="G7" s="24"/>
      <c r="H7" s="24"/>
      <c r="I7" s="24" t="s">
        <v>25</v>
      </c>
      <c r="J7" s="24" t="s">
        <v>25</v>
      </c>
      <c r="K7" s="24" t="s">
        <v>26</v>
      </c>
      <c r="L7" s="24" t="s">
        <v>27</v>
      </c>
      <c r="M7" s="24" t="s">
        <v>28</v>
      </c>
      <c r="N7" s="24"/>
      <c r="O7" s="24" t="s">
        <v>29</v>
      </c>
      <c r="P7" s="24" t="s">
        <v>446</v>
      </c>
      <c r="Q7" s="24" t="s">
        <v>29</v>
      </c>
      <c r="R7" s="24" t="s">
        <v>30</v>
      </c>
      <c r="S7" s="25"/>
    </row>
    <row r="8" spans="1:39" ht="15" customHeight="1" x14ac:dyDescent="0.25">
      <c r="A8" s="13" t="s">
        <v>53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 x14ac:dyDescent="0.25">
      <c r="A9" s="30" t="s">
        <v>43</v>
      </c>
      <c r="B9" s="11">
        <f>SUM(X$16:X$26)</f>
        <v>9</v>
      </c>
      <c r="C9" s="11">
        <f>SUM(Y$16:Y$26)</f>
        <v>20</v>
      </c>
      <c r="D9" s="11">
        <f>SUM(Z$16:Z$26)</f>
        <v>143</v>
      </c>
      <c r="E9" s="11">
        <f>SUM(AA$16:AA$26)</f>
        <v>231</v>
      </c>
      <c r="F9" s="11">
        <f>SUM(AB$16:AB$26)</f>
        <v>12</v>
      </c>
      <c r="G9" s="11"/>
      <c r="H9" s="11"/>
      <c r="I9" s="11">
        <f t="shared" ref="I9:S9" si="0">SUM(AC$16:AC$26)</f>
        <v>0</v>
      </c>
      <c r="J9" s="11">
        <f t="shared" si="0"/>
        <v>0</v>
      </c>
      <c r="K9" s="11">
        <f t="shared" si="0"/>
        <v>529</v>
      </c>
      <c r="L9" s="11">
        <f t="shared" si="0"/>
        <v>18</v>
      </c>
      <c r="M9" s="11">
        <f t="shared" si="0"/>
        <v>298</v>
      </c>
      <c r="N9" s="11">
        <f t="shared" si="0"/>
        <v>549</v>
      </c>
      <c r="O9" s="11">
        <f t="shared" si="0"/>
        <v>223</v>
      </c>
      <c r="P9" s="11">
        <f t="shared" si="0"/>
        <v>18</v>
      </c>
      <c r="Q9" s="11">
        <f t="shared" si="0"/>
        <v>171</v>
      </c>
      <c r="R9" s="11">
        <f>SUM(AL$16:AL$26)</f>
        <v>12</v>
      </c>
      <c r="S9" s="11">
        <f t="shared" si="0"/>
        <v>2</v>
      </c>
    </row>
    <row r="10" spans="1:39" ht="15" customHeight="1" x14ac:dyDescent="0.25">
      <c r="A10" s="30" t="s">
        <v>44</v>
      </c>
      <c r="B10" s="11">
        <f>SUM(X$27:X$37)</f>
        <v>0</v>
      </c>
      <c r="C10" s="11">
        <f>SUM(Y$27:Y$37)</f>
        <v>0</v>
      </c>
      <c r="D10" s="11">
        <f>SUM(Z$27:Z$37)</f>
        <v>0</v>
      </c>
      <c r="E10" s="11">
        <f>SUM(AA$27:AA$37)</f>
        <v>0</v>
      </c>
      <c r="F10" s="11">
        <f>SUM(AB$27:AB$37)</f>
        <v>0</v>
      </c>
      <c r="G10" s="11"/>
      <c r="H10" s="11"/>
      <c r="I10" s="11">
        <f t="shared" ref="I10:S10" si="1">SUM(AC$27:AC$37)</f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</row>
    <row r="11" spans="1:39" x14ac:dyDescent="0.25">
      <c r="A11" s="30" t="s">
        <v>45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 x14ac:dyDescent="0.25">
      <c r="A12" s="30" t="s">
        <v>46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 x14ac:dyDescent="0.25">
      <c r="A13" s="30" t="s">
        <v>47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 x14ac:dyDescent="0.25">
      <c r="A14" s="18" t="s">
        <v>23</v>
      </c>
      <c r="B14" s="20">
        <f>SUM(B9:B13)</f>
        <v>9</v>
      </c>
      <c r="C14" s="20">
        <f t="shared" ref="C14:S14" si="5">SUM(C9:C13)</f>
        <v>20</v>
      </c>
      <c r="D14" s="20">
        <f t="shared" si="5"/>
        <v>143</v>
      </c>
      <c r="E14" s="20">
        <f t="shared" si="5"/>
        <v>231</v>
      </c>
      <c r="F14" s="20">
        <f t="shared" si="5"/>
        <v>12</v>
      </c>
      <c r="G14" s="20"/>
      <c r="H14" s="20"/>
      <c r="I14" s="20">
        <f t="shared" si="5"/>
        <v>0</v>
      </c>
      <c r="J14" s="20">
        <f t="shared" si="5"/>
        <v>0</v>
      </c>
      <c r="K14" s="20">
        <f t="shared" si="5"/>
        <v>529</v>
      </c>
      <c r="L14" s="20">
        <f t="shared" si="5"/>
        <v>18</v>
      </c>
      <c r="M14" s="20">
        <f t="shared" si="5"/>
        <v>298</v>
      </c>
      <c r="N14" s="20">
        <f t="shared" si="5"/>
        <v>549</v>
      </c>
      <c r="O14" s="20">
        <f t="shared" si="5"/>
        <v>223</v>
      </c>
      <c r="P14" s="20">
        <f t="shared" si="5"/>
        <v>18</v>
      </c>
      <c r="Q14" s="20">
        <f t="shared" si="5"/>
        <v>171</v>
      </c>
      <c r="R14" s="20">
        <f t="shared" si="5"/>
        <v>12</v>
      </c>
      <c r="S14" s="20">
        <f t="shared" si="5"/>
        <v>2</v>
      </c>
    </row>
    <row r="15" spans="1:39" x14ac:dyDescent="0.25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447</v>
      </c>
      <c r="AC15" s="40" t="s">
        <v>7</v>
      </c>
      <c r="AD15" s="40" t="s">
        <v>8</v>
      </c>
      <c r="AE15" s="40" t="s">
        <v>9</v>
      </c>
      <c r="AF15" s="40" t="s">
        <v>10</v>
      </c>
      <c r="AG15" s="40" t="s">
        <v>11</v>
      </c>
      <c r="AH15" s="40" t="s">
        <v>12</v>
      </c>
      <c r="AI15" s="40" t="s">
        <v>449</v>
      </c>
      <c r="AJ15" s="40" t="s">
        <v>448</v>
      </c>
      <c r="AK15" s="40" t="s">
        <v>13</v>
      </c>
      <c r="AL15" s="40" t="s">
        <v>14</v>
      </c>
      <c r="AM15" s="40" t="s">
        <v>15</v>
      </c>
    </row>
    <row r="16" spans="1:39" x14ac:dyDescent="0.25">
      <c r="T16" s="40" t="s">
        <v>48</v>
      </c>
      <c r="U16" s="63" t="s">
        <v>43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IFERROR(INDEX(REPORT_DATA_BY_ZONE!$A:$AA,$W16,MATCH(X$15,REPORT_DATA_BY_ZONE!$A$1:$AA$1,0)), "")</f>
        <v>0</v>
      </c>
      <c r="Y16" s="11">
        <f>IFERROR(INDEX(REPORT_DATA_BY_ZONE!$A:$AA,$W16,MATCH(Y$15,REPORT_DATA_BY_ZONE!$A$1:$AA$1,0)), "")</f>
        <v>0</v>
      </c>
      <c r="Z16" s="11">
        <f>IFERROR(INDEX(REPORT_DATA_BY_ZONE!$A:$AA,$W16,MATCH(Z$15,REPORT_DATA_BY_ZONE!$A$1:$AA$1,0)), "")</f>
        <v>7</v>
      </c>
      <c r="AA16" s="11">
        <f>IFERROR(INDEX(REPORT_DATA_BY_ZONE!$A:$AA,$W16,MATCH(AA$15,REPORT_DATA_BY_ZONE!$A$1:$AA$1,0)), "")</f>
        <v>7</v>
      </c>
      <c r="AB16" s="11">
        <f>IFERROR(INDEX(REPORT_DATA_BY_ZONE!$A:$AA,$W16,MATCH(AB$15,REPORT_DATA_BY_ZONE!$A$1:$AA$1,0)), "")</f>
        <v>0</v>
      </c>
      <c r="AC16" s="11">
        <f>IFERROR(INDEX(REPORT_DATA_BY_ZONE!$A:$AA,$W16,MATCH(AC$15,REPORT_DATA_BY_ZONE!$A$1:$AA$1,0)), "")</f>
        <v>0</v>
      </c>
      <c r="AD16" s="11">
        <f>IFERROR(INDEX(REPORT_DATA_BY_ZONE!$A:$AA,$W16,MATCH(AD$15,REPORT_DATA_BY_ZONE!$A$1:$AA$1,0)), "")</f>
        <v>0</v>
      </c>
      <c r="AE16" s="11">
        <f>IFERROR(INDEX(REPORT_DATA_BY_ZONE!$A:$AA,$W16,MATCH(AE$15,REPORT_DATA_BY_ZONE!$A$1:$AA$1,0)), "")</f>
        <v>25</v>
      </c>
      <c r="AF16" s="11">
        <f>IFERROR(INDEX(REPORT_DATA_BY_ZONE!$A:$AA,$W16,MATCH(AF$15,REPORT_DATA_BY_ZONE!$A$1:$AA$1,0)), "")</f>
        <v>1</v>
      </c>
      <c r="AG16" s="11">
        <f>IFERROR(INDEX(REPORT_DATA_BY_ZONE!$A:$AA,$W16,MATCH(AG$15,REPORT_DATA_BY_ZONE!$A$1:$AA$1,0)), "")</f>
        <v>7</v>
      </c>
      <c r="AH16" s="11">
        <f>IFERROR(INDEX(REPORT_DATA_BY_ZONE!$A:$AA,$W16,MATCH(AH$15,REPORT_DATA_BY_ZONE!$A$1:$AA$1,0)), "")</f>
        <v>17</v>
      </c>
      <c r="AI16" s="11">
        <f>IFERROR(INDEX(REPORT_DATA_BY_ZONE!$A:$AA,$W16,MATCH(AI$15,REPORT_DATA_BY_ZONE!$A$1:$AA$1,0)), "")</f>
        <v>7</v>
      </c>
      <c r="AJ16" s="11">
        <f>IFERROR(INDEX(REPORT_DATA_BY_ZONE!$A:$AA,$W16,MATCH(AJ$15,REPORT_DATA_BY_ZONE!$A$1:$AA$1,0)), "")</f>
        <v>2</v>
      </c>
      <c r="AK16" s="11">
        <f>IFERROR(INDEX(REPORT_DATA_BY_ZONE!$A:$AA,$W16,MATCH(AK$15,REPORT_DATA_BY_ZONE!$A$1:$AA$1,0)), "")</f>
        <v>5</v>
      </c>
      <c r="AL16" s="11">
        <f>IFERROR(INDEX(REPORT_DATA_BY_ZONE!$A:$AA,$W16,MATCH(AL$15,REPORT_DATA_BY_ZONE!$A$1:$AA$1,0)), "")</f>
        <v>2</v>
      </c>
      <c r="AM16" s="11">
        <f>IFERROR(INDEX(REPORT_DATA_BY_ZONE!$A:$AA,$W16,MATCH(AM$15,REPORT_DATA_BY_ZONE!$A$1:$AA$1,0)), "")</f>
        <v>0</v>
      </c>
    </row>
    <row r="17" spans="20:39" x14ac:dyDescent="0.25">
      <c r="T17" s="40" t="s">
        <v>54</v>
      </c>
      <c r="U17" s="63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IFERROR(INDEX(REPORT_DATA_BY_ZONE!$A:$AA,$W17,MATCH(X$15,REPORT_DATA_BY_ZONE!$A$1:$AA$1,0)), "")</f>
        <v>0</v>
      </c>
      <c r="Y17" s="11">
        <f>IFERROR(INDEX(REPORT_DATA_BY_ZONE!$A:$AA,$W17,MATCH(Y$15,REPORT_DATA_BY_ZONE!$A$1:$AA$1,0)), "")</f>
        <v>1</v>
      </c>
      <c r="Z17" s="11">
        <f>IFERROR(INDEX(REPORT_DATA_BY_ZONE!$A:$AA,$W17,MATCH(Z$15,REPORT_DATA_BY_ZONE!$A$1:$AA$1,0)), "")</f>
        <v>10</v>
      </c>
      <c r="AA17" s="11">
        <f>IFERROR(INDEX(REPORT_DATA_BY_ZONE!$A:$AA,$W17,MATCH(AA$15,REPORT_DATA_BY_ZONE!$A$1:$AA$1,0)), "")</f>
        <v>20</v>
      </c>
      <c r="AB17" s="11">
        <f>IFERROR(INDEX(REPORT_DATA_BY_ZONE!$A:$AA,$W17,MATCH(AB$15,REPORT_DATA_BY_ZONE!$A$1:$AA$1,0)), "")</f>
        <v>1</v>
      </c>
      <c r="AC17" s="11">
        <f>IFERROR(INDEX(REPORT_DATA_BY_ZONE!$A:$AA,$W17,MATCH(AC$15,REPORT_DATA_BY_ZONE!$A$1:$AA$1,0)), "")</f>
        <v>0</v>
      </c>
      <c r="AD17" s="11">
        <f>IFERROR(INDEX(REPORT_DATA_BY_ZONE!$A:$AA,$W17,MATCH(AD$15,REPORT_DATA_BY_ZONE!$A$1:$AA$1,0)), "")</f>
        <v>0</v>
      </c>
      <c r="AE17" s="11">
        <f>IFERROR(INDEX(REPORT_DATA_BY_ZONE!$A:$AA,$W17,MATCH(AE$15,REPORT_DATA_BY_ZONE!$A$1:$AA$1,0)), "")</f>
        <v>36</v>
      </c>
      <c r="AF17" s="11">
        <f>IFERROR(INDEX(REPORT_DATA_BY_ZONE!$A:$AA,$W17,MATCH(AF$15,REPORT_DATA_BY_ZONE!$A$1:$AA$1,0)), "")</f>
        <v>0</v>
      </c>
      <c r="AG17" s="11">
        <f>IFERROR(INDEX(REPORT_DATA_BY_ZONE!$A:$AA,$W17,MATCH(AG$15,REPORT_DATA_BY_ZONE!$A$1:$AA$1,0)), "")</f>
        <v>15</v>
      </c>
      <c r="AH17" s="11">
        <f>IFERROR(INDEX(REPORT_DATA_BY_ZONE!$A:$AA,$W17,MATCH(AH$15,REPORT_DATA_BY_ZONE!$A$1:$AA$1,0)), "")</f>
        <v>31</v>
      </c>
      <c r="AI17" s="11">
        <f>IFERROR(INDEX(REPORT_DATA_BY_ZONE!$A:$AA,$W17,MATCH(AI$15,REPORT_DATA_BY_ZONE!$A$1:$AA$1,0)), "")</f>
        <v>15</v>
      </c>
      <c r="AJ17" s="11">
        <f>IFERROR(INDEX(REPORT_DATA_BY_ZONE!$A:$AA,$W17,MATCH(AJ$15,REPORT_DATA_BY_ZONE!$A$1:$AA$1,0)), "")</f>
        <v>4</v>
      </c>
      <c r="AK17" s="11">
        <f>IFERROR(INDEX(REPORT_DATA_BY_ZONE!$A:$AA,$W17,MATCH(AK$15,REPORT_DATA_BY_ZONE!$A$1:$AA$1,0)), "")</f>
        <v>7</v>
      </c>
      <c r="AL17" s="11">
        <f>IFERROR(INDEX(REPORT_DATA_BY_ZONE!$A:$AA,$W17,MATCH(AL$15,REPORT_DATA_BY_ZONE!$A$1:$AA$1,0)), "")</f>
        <v>0</v>
      </c>
      <c r="AM17" s="11">
        <f>IFERROR(INDEX(REPORT_DATA_BY_ZONE!$A:$AA,$W17,MATCH(AM$15,REPORT_DATA_BY_ZONE!$A$1:$AA$1,0)), "")</f>
        <v>0</v>
      </c>
    </row>
    <row r="18" spans="20:39" x14ac:dyDescent="0.25">
      <c r="T18" s="40" t="s">
        <v>52</v>
      </c>
      <c r="U18" s="63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IFERROR(INDEX(REPORT_DATA_BY_ZONE!$A:$AA,$W18,MATCH(X$15,REPORT_DATA_BY_ZONE!$A$1:$AA$1,0)), "")</f>
        <v>0</v>
      </c>
      <c r="Y18" s="11">
        <f>IFERROR(INDEX(REPORT_DATA_BY_ZONE!$A:$AA,$W18,MATCH(Y$15,REPORT_DATA_BY_ZONE!$A$1:$AA$1,0)), "")</f>
        <v>4</v>
      </c>
      <c r="Z18" s="11">
        <f>IFERROR(INDEX(REPORT_DATA_BY_ZONE!$A:$AA,$W18,MATCH(Z$15,REPORT_DATA_BY_ZONE!$A$1:$AA$1,0)), "")</f>
        <v>14</v>
      </c>
      <c r="AA18" s="11">
        <f>IFERROR(INDEX(REPORT_DATA_BY_ZONE!$A:$AA,$W18,MATCH(AA$15,REPORT_DATA_BY_ZONE!$A$1:$AA$1,0)), "")</f>
        <v>15</v>
      </c>
      <c r="AB18" s="11">
        <f>IFERROR(INDEX(REPORT_DATA_BY_ZONE!$A:$AA,$W18,MATCH(AB$15,REPORT_DATA_BY_ZONE!$A$1:$AA$1,0)), "")</f>
        <v>2</v>
      </c>
      <c r="AC18" s="11">
        <f>IFERROR(INDEX(REPORT_DATA_BY_ZONE!$A:$AA,$W18,MATCH(AC$15,REPORT_DATA_BY_ZONE!$A$1:$AA$1,0)), "")</f>
        <v>0</v>
      </c>
      <c r="AD18" s="11">
        <f>IFERROR(INDEX(REPORT_DATA_BY_ZONE!$A:$AA,$W18,MATCH(AD$15,REPORT_DATA_BY_ZONE!$A$1:$AA$1,0)), "")</f>
        <v>0</v>
      </c>
      <c r="AE18" s="11">
        <f>IFERROR(INDEX(REPORT_DATA_BY_ZONE!$A:$AA,$W18,MATCH(AE$15,REPORT_DATA_BY_ZONE!$A$1:$AA$1,0)), "")</f>
        <v>37</v>
      </c>
      <c r="AF18" s="11">
        <f>IFERROR(INDEX(REPORT_DATA_BY_ZONE!$A:$AA,$W18,MATCH(AF$15,REPORT_DATA_BY_ZONE!$A$1:$AA$1,0)), "")</f>
        <v>0</v>
      </c>
      <c r="AG18" s="11">
        <f>IFERROR(INDEX(REPORT_DATA_BY_ZONE!$A:$AA,$W18,MATCH(AG$15,REPORT_DATA_BY_ZONE!$A$1:$AA$1,0)), "")</f>
        <v>16</v>
      </c>
      <c r="AH18" s="11">
        <f>IFERROR(INDEX(REPORT_DATA_BY_ZONE!$A:$AA,$W18,MATCH(AH$15,REPORT_DATA_BY_ZONE!$A$1:$AA$1,0)), "")</f>
        <v>37</v>
      </c>
      <c r="AI18" s="11">
        <f>IFERROR(INDEX(REPORT_DATA_BY_ZONE!$A:$AA,$W18,MATCH(AI$15,REPORT_DATA_BY_ZONE!$A$1:$AA$1,0)), "")</f>
        <v>24</v>
      </c>
      <c r="AJ18" s="11">
        <f>IFERROR(INDEX(REPORT_DATA_BY_ZONE!$A:$AA,$W18,MATCH(AJ$15,REPORT_DATA_BY_ZONE!$A$1:$AA$1,0)), "")</f>
        <v>0</v>
      </c>
      <c r="AK18" s="11">
        <f>IFERROR(INDEX(REPORT_DATA_BY_ZONE!$A:$AA,$W18,MATCH(AK$15,REPORT_DATA_BY_ZONE!$A$1:$AA$1,0)), "")</f>
        <v>10</v>
      </c>
      <c r="AL18" s="11">
        <f>IFERROR(INDEX(REPORT_DATA_BY_ZONE!$A:$AA,$W18,MATCH(AL$15,REPORT_DATA_BY_ZONE!$A$1:$AA$1,0)), "")</f>
        <v>0</v>
      </c>
      <c r="AM18" s="11">
        <f>IFERROR(INDEX(REPORT_DATA_BY_ZONE!$A:$AA,$W18,MATCH(AM$15,REPORT_DATA_BY_ZONE!$A$1:$AA$1,0)), "")</f>
        <v>0</v>
      </c>
    </row>
    <row r="19" spans="20:39" x14ac:dyDescent="0.25">
      <c r="T19" s="40" t="s">
        <v>51</v>
      </c>
      <c r="U19" s="63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IFERROR(INDEX(REPORT_DATA_BY_ZONE!$A:$AA,$W19,MATCH(X$15,REPORT_DATA_BY_ZONE!$A$1:$AA$1,0)), "")</f>
        <v>1</v>
      </c>
      <c r="Y19" s="11">
        <f>IFERROR(INDEX(REPORT_DATA_BY_ZONE!$A:$AA,$W19,MATCH(Y$15,REPORT_DATA_BY_ZONE!$A$1:$AA$1,0)), "")</f>
        <v>2</v>
      </c>
      <c r="Z19" s="11">
        <f>IFERROR(INDEX(REPORT_DATA_BY_ZONE!$A:$AA,$W19,MATCH(Z$15,REPORT_DATA_BY_ZONE!$A$1:$AA$1,0)), "")</f>
        <v>7</v>
      </c>
      <c r="AA19" s="11">
        <f>IFERROR(INDEX(REPORT_DATA_BY_ZONE!$A:$AA,$W19,MATCH(AA$15,REPORT_DATA_BY_ZONE!$A$1:$AA$1,0)), "")</f>
        <v>7</v>
      </c>
      <c r="AB19" s="11">
        <f>IFERROR(INDEX(REPORT_DATA_BY_ZONE!$A:$AA,$W19,MATCH(AB$15,REPORT_DATA_BY_ZONE!$A$1:$AA$1,0)), "")</f>
        <v>2</v>
      </c>
      <c r="AC19" s="11">
        <f>IFERROR(INDEX(REPORT_DATA_BY_ZONE!$A:$AA,$W19,MATCH(AC$15,REPORT_DATA_BY_ZONE!$A$1:$AA$1,0)), "")</f>
        <v>0</v>
      </c>
      <c r="AD19" s="11">
        <f>IFERROR(INDEX(REPORT_DATA_BY_ZONE!$A:$AA,$W19,MATCH(AD$15,REPORT_DATA_BY_ZONE!$A$1:$AA$1,0)), "")</f>
        <v>0</v>
      </c>
      <c r="AE19" s="11">
        <f>IFERROR(INDEX(REPORT_DATA_BY_ZONE!$A:$AA,$W19,MATCH(AE$15,REPORT_DATA_BY_ZONE!$A$1:$AA$1,0)), "")</f>
        <v>20</v>
      </c>
      <c r="AF19" s="11">
        <f>IFERROR(INDEX(REPORT_DATA_BY_ZONE!$A:$AA,$W19,MATCH(AF$15,REPORT_DATA_BY_ZONE!$A$1:$AA$1,0)), "")</f>
        <v>0</v>
      </c>
      <c r="AG19" s="11">
        <f>IFERROR(INDEX(REPORT_DATA_BY_ZONE!$A:$AA,$W19,MATCH(AG$15,REPORT_DATA_BY_ZONE!$A$1:$AA$1,0)), "")</f>
        <v>22</v>
      </c>
      <c r="AH19" s="11">
        <f>IFERROR(INDEX(REPORT_DATA_BY_ZONE!$A:$AA,$W19,MATCH(AH$15,REPORT_DATA_BY_ZONE!$A$1:$AA$1,0)), "")</f>
        <v>32</v>
      </c>
      <c r="AI19" s="11">
        <f>IFERROR(INDEX(REPORT_DATA_BY_ZONE!$A:$AA,$W19,MATCH(AI$15,REPORT_DATA_BY_ZONE!$A$1:$AA$1,0)), "")</f>
        <v>8</v>
      </c>
      <c r="AJ19" s="11">
        <f>IFERROR(INDEX(REPORT_DATA_BY_ZONE!$A:$AA,$W19,MATCH(AJ$15,REPORT_DATA_BY_ZONE!$A$1:$AA$1,0)), "")</f>
        <v>0</v>
      </c>
      <c r="AK19" s="11">
        <f>IFERROR(INDEX(REPORT_DATA_BY_ZONE!$A:$AA,$W19,MATCH(AK$15,REPORT_DATA_BY_ZONE!$A$1:$AA$1,0)), "")</f>
        <v>11</v>
      </c>
      <c r="AL19" s="11">
        <f>IFERROR(INDEX(REPORT_DATA_BY_ZONE!$A:$AA,$W19,MATCH(AL$15,REPORT_DATA_BY_ZONE!$A$1:$AA$1,0)), "")</f>
        <v>0</v>
      </c>
      <c r="AM19" s="11">
        <f>IFERROR(INDEX(REPORT_DATA_BY_ZONE!$A:$AA,$W19,MATCH(AM$15,REPORT_DATA_BY_ZONE!$A$1:$AA$1,0)), "")</f>
        <v>0</v>
      </c>
    </row>
    <row r="20" spans="20:39" x14ac:dyDescent="0.25">
      <c r="T20" s="40" t="s">
        <v>50</v>
      </c>
      <c r="U20" s="63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IFERROR(INDEX(REPORT_DATA_BY_ZONE!$A:$AA,$W20,MATCH(X$15,REPORT_DATA_BY_ZONE!$A$1:$AA$1,0)), "")</f>
        <v>1</v>
      </c>
      <c r="Y20" s="11">
        <f>IFERROR(INDEX(REPORT_DATA_BY_ZONE!$A:$AA,$W20,MATCH(Y$15,REPORT_DATA_BY_ZONE!$A$1:$AA$1,0)), "")</f>
        <v>3</v>
      </c>
      <c r="Z20" s="11">
        <f>IFERROR(INDEX(REPORT_DATA_BY_ZONE!$A:$AA,$W20,MATCH(Z$15,REPORT_DATA_BY_ZONE!$A$1:$AA$1,0)), "")</f>
        <v>16</v>
      </c>
      <c r="AA20" s="11">
        <f>IFERROR(INDEX(REPORT_DATA_BY_ZONE!$A:$AA,$W20,MATCH(AA$15,REPORT_DATA_BY_ZONE!$A$1:$AA$1,0)), "")</f>
        <v>22</v>
      </c>
      <c r="AB20" s="11">
        <f>IFERROR(INDEX(REPORT_DATA_BY_ZONE!$A:$AA,$W20,MATCH(AB$15,REPORT_DATA_BY_ZONE!$A$1:$AA$1,0)), "")</f>
        <v>3</v>
      </c>
      <c r="AC20" s="11">
        <f>IFERROR(INDEX(REPORT_DATA_BY_ZONE!$A:$AA,$W20,MATCH(AC$15,REPORT_DATA_BY_ZONE!$A$1:$AA$1,0)), "")</f>
        <v>0</v>
      </c>
      <c r="AD20" s="11">
        <f>IFERROR(INDEX(REPORT_DATA_BY_ZONE!$A:$AA,$W20,MATCH(AD$15,REPORT_DATA_BY_ZONE!$A$1:$AA$1,0)), "")</f>
        <v>0</v>
      </c>
      <c r="AE20" s="11">
        <f>IFERROR(INDEX(REPORT_DATA_BY_ZONE!$A:$AA,$W20,MATCH(AE$15,REPORT_DATA_BY_ZONE!$A$1:$AA$1,0)), "")</f>
        <v>47</v>
      </c>
      <c r="AF20" s="11">
        <f>IFERROR(INDEX(REPORT_DATA_BY_ZONE!$A:$AA,$W20,MATCH(AF$15,REPORT_DATA_BY_ZONE!$A$1:$AA$1,0)), "")</f>
        <v>1</v>
      </c>
      <c r="AG20" s="11">
        <f>IFERROR(INDEX(REPORT_DATA_BY_ZONE!$A:$AA,$W20,MATCH(AG$15,REPORT_DATA_BY_ZONE!$A$1:$AA$1,0)), "")</f>
        <v>31</v>
      </c>
      <c r="AH20" s="11">
        <f>IFERROR(INDEX(REPORT_DATA_BY_ZONE!$A:$AA,$W20,MATCH(AH$15,REPORT_DATA_BY_ZONE!$A$1:$AA$1,0)), "")</f>
        <v>54</v>
      </c>
      <c r="AI20" s="11">
        <f>IFERROR(INDEX(REPORT_DATA_BY_ZONE!$A:$AA,$W20,MATCH(AI$15,REPORT_DATA_BY_ZONE!$A$1:$AA$1,0)), "")</f>
        <v>24</v>
      </c>
      <c r="AJ20" s="11">
        <f>IFERROR(INDEX(REPORT_DATA_BY_ZONE!$A:$AA,$W20,MATCH(AJ$15,REPORT_DATA_BY_ZONE!$A$1:$AA$1,0)), "")</f>
        <v>1</v>
      </c>
      <c r="AK20" s="11">
        <f>IFERROR(INDEX(REPORT_DATA_BY_ZONE!$A:$AA,$W20,MATCH(AK$15,REPORT_DATA_BY_ZONE!$A$1:$AA$1,0)), "")</f>
        <v>14</v>
      </c>
      <c r="AL20" s="11">
        <f>IFERROR(INDEX(REPORT_DATA_BY_ZONE!$A:$AA,$W20,MATCH(AL$15,REPORT_DATA_BY_ZONE!$A$1:$AA$1,0)), "")</f>
        <v>3</v>
      </c>
      <c r="AM20" s="11">
        <f>IFERROR(INDEX(REPORT_DATA_BY_ZONE!$A:$AA,$W20,MATCH(AM$15,REPORT_DATA_BY_ZONE!$A$1:$AA$1,0)), "")</f>
        <v>0</v>
      </c>
    </row>
    <row r="21" spans="20:39" x14ac:dyDescent="0.25">
      <c r="T21" s="40" t="s">
        <v>59</v>
      </c>
      <c r="U21" s="63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IFERROR(INDEX(REPORT_DATA_BY_ZONE!$A:$AA,$W21,MATCH(X$15,REPORT_DATA_BY_ZONE!$A$1:$AA$1,0)), "")</f>
        <v>0</v>
      </c>
      <c r="Y21" s="11">
        <f>IFERROR(INDEX(REPORT_DATA_BY_ZONE!$A:$AA,$W21,MATCH(Y$15,REPORT_DATA_BY_ZONE!$A$1:$AA$1,0)), "")</f>
        <v>1</v>
      </c>
      <c r="Z21" s="11">
        <f>IFERROR(INDEX(REPORT_DATA_BY_ZONE!$A:$AA,$W21,MATCH(Z$15,REPORT_DATA_BY_ZONE!$A$1:$AA$1,0)), "")</f>
        <v>12</v>
      </c>
      <c r="AA21" s="11">
        <f>IFERROR(INDEX(REPORT_DATA_BY_ZONE!$A:$AA,$W21,MATCH(AA$15,REPORT_DATA_BY_ZONE!$A$1:$AA$1,0)), "")</f>
        <v>25</v>
      </c>
      <c r="AB21" s="11">
        <f>IFERROR(INDEX(REPORT_DATA_BY_ZONE!$A:$AA,$W21,MATCH(AB$15,REPORT_DATA_BY_ZONE!$A$1:$AA$1,0)), "")</f>
        <v>0</v>
      </c>
      <c r="AC21" s="11">
        <f>IFERROR(INDEX(REPORT_DATA_BY_ZONE!$A:$AA,$W21,MATCH(AC$15,REPORT_DATA_BY_ZONE!$A$1:$AA$1,0)), "")</f>
        <v>0</v>
      </c>
      <c r="AD21" s="11">
        <f>IFERROR(INDEX(REPORT_DATA_BY_ZONE!$A:$AA,$W21,MATCH(AD$15,REPORT_DATA_BY_ZONE!$A$1:$AA$1,0)), "")</f>
        <v>0</v>
      </c>
      <c r="AE21" s="11">
        <f>IFERROR(INDEX(REPORT_DATA_BY_ZONE!$A:$AA,$W21,MATCH(AE$15,REPORT_DATA_BY_ZONE!$A$1:$AA$1,0)), "")</f>
        <v>55</v>
      </c>
      <c r="AF21" s="11">
        <f>IFERROR(INDEX(REPORT_DATA_BY_ZONE!$A:$AA,$W21,MATCH(AF$15,REPORT_DATA_BY_ZONE!$A$1:$AA$1,0)), "")</f>
        <v>5</v>
      </c>
      <c r="AG21" s="11">
        <f>IFERROR(INDEX(REPORT_DATA_BY_ZONE!$A:$AA,$W21,MATCH(AG$15,REPORT_DATA_BY_ZONE!$A$1:$AA$1,0)), "")</f>
        <v>49</v>
      </c>
      <c r="AH21" s="11">
        <f>IFERROR(INDEX(REPORT_DATA_BY_ZONE!$A:$AA,$W21,MATCH(AH$15,REPORT_DATA_BY_ZONE!$A$1:$AA$1,0)), "")</f>
        <v>61</v>
      </c>
      <c r="AI21" s="11">
        <f>IFERROR(INDEX(REPORT_DATA_BY_ZONE!$A:$AA,$W21,MATCH(AI$15,REPORT_DATA_BY_ZONE!$A$1:$AA$1,0)), "")</f>
        <v>27</v>
      </c>
      <c r="AJ21" s="11">
        <f>IFERROR(INDEX(REPORT_DATA_BY_ZONE!$A:$AA,$W21,MATCH(AJ$15,REPORT_DATA_BY_ZONE!$A$1:$AA$1,0)), "")</f>
        <v>2</v>
      </c>
      <c r="AK21" s="11">
        <f>IFERROR(INDEX(REPORT_DATA_BY_ZONE!$A:$AA,$W21,MATCH(AK$15,REPORT_DATA_BY_ZONE!$A$1:$AA$1,0)), "")</f>
        <v>21</v>
      </c>
      <c r="AL21" s="11">
        <f>IFERROR(INDEX(REPORT_DATA_BY_ZONE!$A:$AA,$W21,MATCH(AL$15,REPORT_DATA_BY_ZONE!$A$1:$AA$1,0)), "")</f>
        <v>0</v>
      </c>
      <c r="AM21" s="11">
        <f>IFERROR(INDEX(REPORT_DATA_BY_ZONE!$A:$AA,$W21,MATCH(AM$15,REPORT_DATA_BY_ZONE!$A$1:$AA$1,0)), "")</f>
        <v>2</v>
      </c>
    </row>
    <row r="22" spans="20:39" x14ac:dyDescent="0.25">
      <c r="T22" s="40" t="s">
        <v>55</v>
      </c>
      <c r="U22" s="63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IFERROR(INDEX(REPORT_DATA_BY_ZONE!$A:$AA,$W22,MATCH(X$15,REPORT_DATA_BY_ZONE!$A$1:$AA$1,0)), "")</f>
        <v>2</v>
      </c>
      <c r="Y22" s="11">
        <f>IFERROR(INDEX(REPORT_DATA_BY_ZONE!$A:$AA,$W22,MATCH(Y$15,REPORT_DATA_BY_ZONE!$A$1:$AA$1,0)), "")</f>
        <v>3</v>
      </c>
      <c r="Z22" s="11">
        <f>IFERROR(INDEX(REPORT_DATA_BY_ZONE!$A:$AA,$W22,MATCH(Z$15,REPORT_DATA_BY_ZONE!$A$1:$AA$1,0)), "")</f>
        <v>5</v>
      </c>
      <c r="AA22" s="11">
        <f>IFERROR(INDEX(REPORT_DATA_BY_ZONE!$A:$AA,$W22,MATCH(AA$15,REPORT_DATA_BY_ZONE!$A$1:$AA$1,0)), "")</f>
        <v>10</v>
      </c>
      <c r="AB22" s="11">
        <f>IFERROR(INDEX(REPORT_DATA_BY_ZONE!$A:$AA,$W22,MATCH(AB$15,REPORT_DATA_BY_ZONE!$A$1:$AA$1,0)), "")</f>
        <v>0</v>
      </c>
      <c r="AC22" s="11">
        <f>IFERROR(INDEX(REPORT_DATA_BY_ZONE!$A:$AA,$W22,MATCH(AC$15,REPORT_DATA_BY_ZONE!$A$1:$AA$1,0)), "")</f>
        <v>0</v>
      </c>
      <c r="AD22" s="11">
        <f>IFERROR(INDEX(REPORT_DATA_BY_ZONE!$A:$AA,$W22,MATCH(AD$15,REPORT_DATA_BY_ZONE!$A$1:$AA$1,0)), "")</f>
        <v>0</v>
      </c>
      <c r="AE22" s="11">
        <f>IFERROR(INDEX(REPORT_DATA_BY_ZONE!$A:$AA,$W22,MATCH(AE$15,REPORT_DATA_BY_ZONE!$A$1:$AA$1,0)), "")</f>
        <v>26</v>
      </c>
      <c r="AF22" s="11">
        <f>IFERROR(INDEX(REPORT_DATA_BY_ZONE!$A:$AA,$W22,MATCH(AF$15,REPORT_DATA_BY_ZONE!$A$1:$AA$1,0)), "")</f>
        <v>0</v>
      </c>
      <c r="AG22" s="11">
        <f>IFERROR(INDEX(REPORT_DATA_BY_ZONE!$A:$AA,$W22,MATCH(AG$15,REPORT_DATA_BY_ZONE!$A$1:$AA$1,0)), "")</f>
        <v>18</v>
      </c>
      <c r="AH22" s="11">
        <f>IFERROR(INDEX(REPORT_DATA_BY_ZONE!$A:$AA,$W22,MATCH(AH$15,REPORT_DATA_BY_ZONE!$A$1:$AA$1,0)), "")</f>
        <v>33</v>
      </c>
      <c r="AI22" s="11">
        <f>IFERROR(INDEX(REPORT_DATA_BY_ZONE!$A:$AA,$W22,MATCH(AI$15,REPORT_DATA_BY_ZONE!$A$1:$AA$1,0)), "")</f>
        <v>10</v>
      </c>
      <c r="AJ22" s="11">
        <f>IFERROR(INDEX(REPORT_DATA_BY_ZONE!$A:$AA,$W22,MATCH(AJ$15,REPORT_DATA_BY_ZONE!$A$1:$AA$1,0)), "")</f>
        <v>4</v>
      </c>
      <c r="AK22" s="11">
        <f>IFERROR(INDEX(REPORT_DATA_BY_ZONE!$A:$AA,$W22,MATCH(AK$15,REPORT_DATA_BY_ZONE!$A$1:$AA$1,0)), "")</f>
        <v>10</v>
      </c>
      <c r="AL22" s="11">
        <f>IFERROR(INDEX(REPORT_DATA_BY_ZONE!$A:$AA,$W22,MATCH(AL$15,REPORT_DATA_BY_ZONE!$A$1:$AA$1,0)), "")</f>
        <v>0</v>
      </c>
      <c r="AM22" s="11">
        <f>IFERROR(INDEX(REPORT_DATA_BY_ZONE!$A:$AA,$W22,MATCH(AM$15,REPORT_DATA_BY_ZONE!$A$1:$AA$1,0)), "")</f>
        <v>0</v>
      </c>
    </row>
    <row r="23" spans="20:39" x14ac:dyDescent="0.25">
      <c r="T23" s="40" t="s">
        <v>58</v>
      </c>
      <c r="U23" s="63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IFERROR(INDEX(REPORT_DATA_BY_ZONE!$A:$AA,$W23,MATCH(X$15,REPORT_DATA_BY_ZONE!$A$1:$AA$1,0)), "")</f>
        <v>0</v>
      </c>
      <c r="Y23" s="11">
        <f>IFERROR(INDEX(REPORT_DATA_BY_ZONE!$A:$AA,$W23,MATCH(Y$15,REPORT_DATA_BY_ZONE!$A$1:$AA$1,0)), "")</f>
        <v>1</v>
      </c>
      <c r="Z23" s="11">
        <f>IFERROR(INDEX(REPORT_DATA_BY_ZONE!$A:$AA,$W23,MATCH(Z$15,REPORT_DATA_BY_ZONE!$A$1:$AA$1,0)), "")</f>
        <v>25</v>
      </c>
      <c r="AA23" s="11">
        <f>IFERROR(INDEX(REPORT_DATA_BY_ZONE!$A:$AA,$W23,MATCH(AA$15,REPORT_DATA_BY_ZONE!$A$1:$AA$1,0)), "")</f>
        <v>26</v>
      </c>
      <c r="AB23" s="11">
        <f>IFERROR(INDEX(REPORT_DATA_BY_ZONE!$A:$AA,$W23,MATCH(AB$15,REPORT_DATA_BY_ZONE!$A$1:$AA$1,0)), "")</f>
        <v>2</v>
      </c>
      <c r="AC23" s="11">
        <f>IFERROR(INDEX(REPORT_DATA_BY_ZONE!$A:$AA,$W23,MATCH(AC$15,REPORT_DATA_BY_ZONE!$A$1:$AA$1,0)), "")</f>
        <v>0</v>
      </c>
      <c r="AD23" s="11">
        <f>IFERROR(INDEX(REPORT_DATA_BY_ZONE!$A:$AA,$W23,MATCH(AD$15,REPORT_DATA_BY_ZONE!$A$1:$AA$1,0)), "")</f>
        <v>0</v>
      </c>
      <c r="AE23" s="11">
        <f>IFERROR(INDEX(REPORT_DATA_BY_ZONE!$A:$AA,$W23,MATCH(AE$15,REPORT_DATA_BY_ZONE!$A$1:$AA$1,0)), "")</f>
        <v>78</v>
      </c>
      <c r="AF23" s="11">
        <f>IFERROR(INDEX(REPORT_DATA_BY_ZONE!$A:$AA,$W23,MATCH(AF$15,REPORT_DATA_BY_ZONE!$A$1:$AA$1,0)), "")</f>
        <v>3</v>
      </c>
      <c r="AG23" s="11">
        <f>IFERROR(INDEX(REPORT_DATA_BY_ZONE!$A:$AA,$W23,MATCH(AG$15,REPORT_DATA_BY_ZONE!$A$1:$AA$1,0)), "")</f>
        <v>40</v>
      </c>
      <c r="AH23" s="11">
        <f>IFERROR(INDEX(REPORT_DATA_BY_ZONE!$A:$AA,$W23,MATCH(AH$15,REPORT_DATA_BY_ZONE!$A$1:$AA$1,0)), "")</f>
        <v>72</v>
      </c>
      <c r="AI23" s="11">
        <f>IFERROR(INDEX(REPORT_DATA_BY_ZONE!$A:$AA,$W23,MATCH(AI$15,REPORT_DATA_BY_ZONE!$A$1:$AA$1,0)), "")</f>
        <v>40</v>
      </c>
      <c r="AJ23" s="11">
        <f>IFERROR(INDEX(REPORT_DATA_BY_ZONE!$A:$AA,$W23,MATCH(AJ$15,REPORT_DATA_BY_ZONE!$A$1:$AA$1,0)), "")</f>
        <v>1</v>
      </c>
      <c r="AK23" s="11">
        <f>IFERROR(INDEX(REPORT_DATA_BY_ZONE!$A:$AA,$W23,MATCH(AK$15,REPORT_DATA_BY_ZONE!$A$1:$AA$1,0)), "")</f>
        <v>25</v>
      </c>
      <c r="AL23" s="11">
        <f>IFERROR(INDEX(REPORT_DATA_BY_ZONE!$A:$AA,$W23,MATCH(AL$15,REPORT_DATA_BY_ZONE!$A$1:$AA$1,0)), "")</f>
        <v>3</v>
      </c>
      <c r="AM23" s="11">
        <f>IFERROR(INDEX(REPORT_DATA_BY_ZONE!$A:$AA,$W23,MATCH(AM$15,REPORT_DATA_BY_ZONE!$A$1:$AA$1,0)), "")</f>
        <v>0</v>
      </c>
    </row>
    <row r="24" spans="20:39" x14ac:dyDescent="0.25">
      <c r="T24" s="40" t="s">
        <v>57</v>
      </c>
      <c r="U24" s="63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IFERROR(INDEX(REPORT_DATA_BY_ZONE!$A:$AA,$W24,MATCH(X$15,REPORT_DATA_BY_ZONE!$A$1:$AA$1,0)), "")</f>
        <v>1</v>
      </c>
      <c r="Y24" s="11">
        <f>IFERROR(INDEX(REPORT_DATA_BY_ZONE!$A:$AA,$W24,MATCH(Y$15,REPORT_DATA_BY_ZONE!$A$1:$AA$1,0)), "")</f>
        <v>3</v>
      </c>
      <c r="Z24" s="11">
        <f>IFERROR(INDEX(REPORT_DATA_BY_ZONE!$A:$AA,$W24,MATCH(Z$15,REPORT_DATA_BY_ZONE!$A$1:$AA$1,0)), "")</f>
        <v>16</v>
      </c>
      <c r="AA24" s="11">
        <f>IFERROR(INDEX(REPORT_DATA_BY_ZONE!$A:$AA,$W24,MATCH(AA$15,REPORT_DATA_BY_ZONE!$A$1:$AA$1,0)), "")</f>
        <v>25</v>
      </c>
      <c r="AB24" s="11">
        <f>IFERROR(INDEX(REPORT_DATA_BY_ZONE!$A:$AA,$W24,MATCH(AB$15,REPORT_DATA_BY_ZONE!$A$1:$AA$1,0)), "")</f>
        <v>0</v>
      </c>
      <c r="AC24" s="11">
        <f>IFERROR(INDEX(REPORT_DATA_BY_ZONE!$A:$AA,$W24,MATCH(AC$15,REPORT_DATA_BY_ZONE!$A$1:$AA$1,0)), "")</f>
        <v>0</v>
      </c>
      <c r="AD24" s="11">
        <f>IFERROR(INDEX(REPORT_DATA_BY_ZONE!$A:$AA,$W24,MATCH(AD$15,REPORT_DATA_BY_ZONE!$A$1:$AA$1,0)), "")</f>
        <v>0</v>
      </c>
      <c r="AE24" s="11">
        <f>IFERROR(INDEX(REPORT_DATA_BY_ZONE!$A:$AA,$W24,MATCH(AE$15,REPORT_DATA_BY_ZONE!$A$1:$AA$1,0)), "")</f>
        <v>56</v>
      </c>
      <c r="AF24" s="11">
        <f>IFERROR(INDEX(REPORT_DATA_BY_ZONE!$A:$AA,$W24,MATCH(AF$15,REPORT_DATA_BY_ZONE!$A$1:$AA$1,0)), "")</f>
        <v>3</v>
      </c>
      <c r="AG24" s="11">
        <f>IFERROR(INDEX(REPORT_DATA_BY_ZONE!$A:$AA,$W24,MATCH(AG$15,REPORT_DATA_BY_ZONE!$A$1:$AA$1,0)), "")</f>
        <v>25</v>
      </c>
      <c r="AH24" s="11">
        <f>IFERROR(INDEX(REPORT_DATA_BY_ZONE!$A:$AA,$W24,MATCH(AH$15,REPORT_DATA_BY_ZONE!$A$1:$AA$1,0)), "")</f>
        <v>37</v>
      </c>
      <c r="AI24" s="11">
        <f>IFERROR(INDEX(REPORT_DATA_BY_ZONE!$A:$AA,$W24,MATCH(AI$15,REPORT_DATA_BY_ZONE!$A$1:$AA$1,0)), "")</f>
        <v>11</v>
      </c>
      <c r="AJ24" s="11">
        <f>IFERROR(INDEX(REPORT_DATA_BY_ZONE!$A:$AA,$W24,MATCH(AJ$15,REPORT_DATA_BY_ZONE!$A$1:$AA$1,0)), "")</f>
        <v>2</v>
      </c>
      <c r="AK24" s="11">
        <f>IFERROR(INDEX(REPORT_DATA_BY_ZONE!$A:$AA,$W24,MATCH(AK$15,REPORT_DATA_BY_ZONE!$A$1:$AA$1,0)), "")</f>
        <v>24</v>
      </c>
      <c r="AL24" s="11">
        <f>IFERROR(INDEX(REPORT_DATA_BY_ZONE!$A:$AA,$W24,MATCH(AL$15,REPORT_DATA_BY_ZONE!$A$1:$AA$1,0)), "")</f>
        <v>1</v>
      </c>
      <c r="AM24" s="11">
        <f>IFERROR(INDEX(REPORT_DATA_BY_ZONE!$A:$AA,$W24,MATCH(AM$15,REPORT_DATA_BY_ZONE!$A$1:$AA$1,0)), "")</f>
        <v>0</v>
      </c>
    </row>
    <row r="25" spans="20:39" x14ac:dyDescent="0.25">
      <c r="T25" s="40" t="s">
        <v>56</v>
      </c>
      <c r="U25" s="63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IFERROR(INDEX(REPORT_DATA_BY_ZONE!$A:$AA,$W25,MATCH(X$15,REPORT_DATA_BY_ZONE!$A$1:$AA$1,0)), "")</f>
        <v>1</v>
      </c>
      <c r="Y25" s="11">
        <f>IFERROR(INDEX(REPORT_DATA_BY_ZONE!$A:$AA,$W25,MATCH(Y$15,REPORT_DATA_BY_ZONE!$A$1:$AA$1,0)), "")</f>
        <v>2</v>
      </c>
      <c r="Z25" s="11">
        <f>IFERROR(INDEX(REPORT_DATA_BY_ZONE!$A:$AA,$W25,MATCH(Z$15,REPORT_DATA_BY_ZONE!$A$1:$AA$1,0)), "")</f>
        <v>17</v>
      </c>
      <c r="AA25" s="11">
        <f>IFERROR(INDEX(REPORT_DATA_BY_ZONE!$A:$AA,$W25,MATCH(AA$15,REPORT_DATA_BY_ZONE!$A$1:$AA$1,0)), "")</f>
        <v>38</v>
      </c>
      <c r="AB25" s="11">
        <f>IFERROR(INDEX(REPORT_DATA_BY_ZONE!$A:$AA,$W25,MATCH(AB$15,REPORT_DATA_BY_ZONE!$A$1:$AA$1,0)), "")</f>
        <v>2</v>
      </c>
      <c r="AC25" s="11">
        <f>IFERROR(INDEX(REPORT_DATA_BY_ZONE!$A:$AA,$W25,MATCH(AC$15,REPORT_DATA_BY_ZONE!$A$1:$AA$1,0)), "")</f>
        <v>0</v>
      </c>
      <c r="AD25" s="11">
        <f>IFERROR(INDEX(REPORT_DATA_BY_ZONE!$A:$AA,$W25,MATCH(AD$15,REPORT_DATA_BY_ZONE!$A$1:$AA$1,0)), "")</f>
        <v>0</v>
      </c>
      <c r="AE25" s="11">
        <f>IFERROR(INDEX(REPORT_DATA_BY_ZONE!$A:$AA,$W25,MATCH(AE$15,REPORT_DATA_BY_ZONE!$A$1:$AA$1,0)), "")</f>
        <v>68</v>
      </c>
      <c r="AF25" s="11">
        <f>IFERROR(INDEX(REPORT_DATA_BY_ZONE!$A:$AA,$W25,MATCH(AF$15,REPORT_DATA_BY_ZONE!$A$1:$AA$1,0)), "")</f>
        <v>2</v>
      </c>
      <c r="AG25" s="11">
        <f>IFERROR(INDEX(REPORT_DATA_BY_ZONE!$A:$AA,$W25,MATCH(AG$15,REPORT_DATA_BY_ZONE!$A$1:$AA$1,0)), "")</f>
        <v>26</v>
      </c>
      <c r="AH25" s="11">
        <f>IFERROR(INDEX(REPORT_DATA_BY_ZONE!$A:$AA,$W25,MATCH(AH$15,REPORT_DATA_BY_ZONE!$A$1:$AA$1,0)), "")</f>
        <v>76</v>
      </c>
      <c r="AI25" s="11">
        <f>IFERROR(INDEX(REPORT_DATA_BY_ZONE!$A:$AA,$W25,MATCH(AI$15,REPORT_DATA_BY_ZONE!$A$1:$AA$1,0)), "")</f>
        <v>23</v>
      </c>
      <c r="AJ25" s="11">
        <f>IFERROR(INDEX(REPORT_DATA_BY_ZONE!$A:$AA,$W25,MATCH(AJ$15,REPORT_DATA_BY_ZONE!$A$1:$AA$1,0)), "")</f>
        <v>2</v>
      </c>
      <c r="AK25" s="11">
        <f>IFERROR(INDEX(REPORT_DATA_BY_ZONE!$A:$AA,$W25,MATCH(AK$15,REPORT_DATA_BY_ZONE!$A$1:$AA$1,0)), "")</f>
        <v>19</v>
      </c>
      <c r="AL25" s="11">
        <f>IFERROR(INDEX(REPORT_DATA_BY_ZONE!$A:$AA,$W25,MATCH(AL$15,REPORT_DATA_BY_ZONE!$A$1:$AA$1,0)), "")</f>
        <v>0</v>
      </c>
      <c r="AM25" s="11">
        <f>IFERROR(INDEX(REPORT_DATA_BY_ZONE!$A:$AA,$W25,MATCH(AM$15,REPORT_DATA_BY_ZONE!$A$1:$AA$1,0)), "")</f>
        <v>0</v>
      </c>
    </row>
    <row r="26" spans="20:39" x14ac:dyDescent="0.25">
      <c r="T26" s="40" t="s">
        <v>49</v>
      </c>
      <c r="U26" s="63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IFERROR(INDEX(REPORT_DATA_BY_ZONE!$A:$AA,$W26,MATCH(X$15,REPORT_DATA_BY_ZONE!$A$1:$AA$1,0)), "")</f>
        <v>3</v>
      </c>
      <c r="Y26" s="11">
        <f>IFERROR(INDEX(REPORT_DATA_BY_ZONE!$A:$AA,$W26,MATCH(Y$15,REPORT_DATA_BY_ZONE!$A$1:$AA$1,0)), "")</f>
        <v>0</v>
      </c>
      <c r="Z26" s="11">
        <f>IFERROR(INDEX(REPORT_DATA_BY_ZONE!$A:$AA,$W26,MATCH(Z$15,REPORT_DATA_BY_ZONE!$A$1:$AA$1,0)), "")</f>
        <v>14</v>
      </c>
      <c r="AA26" s="11">
        <f>IFERROR(INDEX(REPORT_DATA_BY_ZONE!$A:$AA,$W26,MATCH(AA$15,REPORT_DATA_BY_ZONE!$A$1:$AA$1,0)), "")</f>
        <v>36</v>
      </c>
      <c r="AB26" s="11">
        <f>IFERROR(INDEX(REPORT_DATA_BY_ZONE!$A:$AA,$W26,MATCH(AB$15,REPORT_DATA_BY_ZONE!$A$1:$AA$1,0)), "")</f>
        <v>0</v>
      </c>
      <c r="AC26" s="11">
        <f>IFERROR(INDEX(REPORT_DATA_BY_ZONE!$A:$AA,$W26,MATCH(AC$15,REPORT_DATA_BY_ZONE!$A$1:$AA$1,0)), "")</f>
        <v>0</v>
      </c>
      <c r="AD26" s="11">
        <f>IFERROR(INDEX(REPORT_DATA_BY_ZONE!$A:$AA,$W26,MATCH(AD$15,REPORT_DATA_BY_ZONE!$A$1:$AA$1,0)), "")</f>
        <v>0</v>
      </c>
      <c r="AE26" s="11">
        <f>IFERROR(INDEX(REPORT_DATA_BY_ZONE!$A:$AA,$W26,MATCH(AE$15,REPORT_DATA_BY_ZONE!$A$1:$AA$1,0)), "")</f>
        <v>81</v>
      </c>
      <c r="AF26" s="11">
        <f>IFERROR(INDEX(REPORT_DATA_BY_ZONE!$A:$AA,$W26,MATCH(AF$15,REPORT_DATA_BY_ZONE!$A$1:$AA$1,0)), "")</f>
        <v>3</v>
      </c>
      <c r="AG26" s="11">
        <f>IFERROR(INDEX(REPORT_DATA_BY_ZONE!$A:$AA,$W26,MATCH(AG$15,REPORT_DATA_BY_ZONE!$A$1:$AA$1,0)), "")</f>
        <v>49</v>
      </c>
      <c r="AH26" s="11">
        <f>IFERROR(INDEX(REPORT_DATA_BY_ZONE!$A:$AA,$W26,MATCH(AH$15,REPORT_DATA_BY_ZONE!$A$1:$AA$1,0)), "")</f>
        <v>99</v>
      </c>
      <c r="AI26" s="11">
        <f>IFERROR(INDEX(REPORT_DATA_BY_ZONE!$A:$AA,$W26,MATCH(AI$15,REPORT_DATA_BY_ZONE!$A$1:$AA$1,0)), "")</f>
        <v>34</v>
      </c>
      <c r="AJ26" s="11">
        <f>IFERROR(INDEX(REPORT_DATA_BY_ZONE!$A:$AA,$W26,MATCH(AJ$15,REPORT_DATA_BY_ZONE!$A$1:$AA$1,0)), "")</f>
        <v>0</v>
      </c>
      <c r="AK26" s="11">
        <f>IFERROR(INDEX(REPORT_DATA_BY_ZONE!$A:$AA,$W26,MATCH(AK$15,REPORT_DATA_BY_ZONE!$A$1:$AA$1,0)), "")</f>
        <v>25</v>
      </c>
      <c r="AL26" s="11">
        <f>IFERROR(INDEX(REPORT_DATA_BY_ZONE!$A:$AA,$W26,MATCH(AL$15,REPORT_DATA_BY_ZONE!$A$1:$AA$1,0)), "")</f>
        <v>3</v>
      </c>
      <c r="AM26" s="11">
        <f>IFERROR(INDEX(REPORT_DATA_BY_ZONE!$A:$AA,$W26,MATCH(AM$15,REPORT_DATA_BY_ZONE!$A$1:$AA$1,0)), "")</f>
        <v>0</v>
      </c>
    </row>
    <row r="27" spans="20:39" x14ac:dyDescent="0.25">
      <c r="T27" s="40" t="s">
        <v>48</v>
      </c>
      <c r="U27" s="58" t="s">
        <v>44</v>
      </c>
      <c r="V27" s="21" t="str">
        <f t="shared" ref="V27:V37" si="7">CONCATENATE(YEAR,":",MONTH,":2:7:", $T27)</f>
        <v>2016:2:2:7:OFFICE</v>
      </c>
      <c r="W27" s="14" t="e">
        <f>MATCH($V27,REPORT_DATA_BY_ZONE!$A:$A, 0)</f>
        <v>#N/A</v>
      </c>
      <c r="X27" s="11" t="str">
        <f>IFERROR(INDEX(REPORT_DATA_BY_ZONE!$A:$AA,$W27,MATCH(X$15,REPORT_DATA_BY_ZONE!$A$1:$AA$1,0)), "")</f>
        <v/>
      </c>
      <c r="Y27" s="11" t="str">
        <f>IFERROR(INDEX(REPORT_DATA_BY_ZONE!$A:$AA,$W27,MATCH(Y$15,REPORT_DATA_BY_ZONE!$A$1:$AA$1,0)), "")</f>
        <v/>
      </c>
      <c r="Z27" s="11" t="str">
        <f>IFERROR(INDEX(REPORT_DATA_BY_ZONE!$A:$AA,$W27,MATCH(Z$15,REPORT_DATA_BY_ZONE!$A$1:$AA$1,0)), "")</f>
        <v/>
      </c>
      <c r="AA27" s="11" t="str">
        <f>IFERROR(INDEX(REPORT_DATA_BY_ZONE!$A:$AA,$W27,MATCH(AA$15,REPORT_DATA_BY_ZONE!$A$1:$AA$1,0)), "")</f>
        <v/>
      </c>
      <c r="AB27" s="11" t="str">
        <f>IFERROR(INDEX(REPORT_DATA_BY_ZONE!$A:$AA,$W27,MATCH(AB$15,REPORT_DATA_BY_ZONE!$A$1:$AA$1,0)), "")</f>
        <v/>
      </c>
      <c r="AC27" s="11" t="str">
        <f>IFERROR(INDEX(REPORT_DATA_BY_ZONE!$A:$AA,$W27,MATCH(AC$15,REPORT_DATA_BY_ZONE!$A$1:$AA$1,0)), "")</f>
        <v/>
      </c>
      <c r="AD27" s="11" t="str">
        <f>IFERROR(INDEX(REPORT_DATA_BY_ZONE!$A:$AA,$W27,MATCH(AD$15,REPORT_DATA_BY_ZONE!$A$1:$AA$1,0)), "")</f>
        <v/>
      </c>
      <c r="AE27" s="11" t="str">
        <f>IFERROR(INDEX(REPORT_DATA_BY_ZONE!$A:$AA,$W27,MATCH(AE$15,REPORT_DATA_BY_ZONE!$A$1:$AA$1,0)), "")</f>
        <v/>
      </c>
      <c r="AF27" s="11" t="str">
        <f>IFERROR(INDEX(REPORT_DATA_BY_ZONE!$A:$AA,$W27,MATCH(AF$15,REPORT_DATA_BY_ZONE!$A$1:$AA$1,0)), "")</f>
        <v/>
      </c>
      <c r="AG27" s="11" t="str">
        <f>IFERROR(INDEX(REPORT_DATA_BY_ZONE!$A:$AA,$W27,MATCH(AG$15,REPORT_DATA_BY_ZONE!$A$1:$AA$1,0)), "")</f>
        <v/>
      </c>
      <c r="AH27" s="11" t="str">
        <f>IFERROR(INDEX(REPORT_DATA_BY_ZONE!$A:$AA,$W27,MATCH(AH$15,REPORT_DATA_BY_ZONE!$A$1:$AA$1,0)), "")</f>
        <v/>
      </c>
      <c r="AI27" s="11" t="str">
        <f>IFERROR(INDEX(REPORT_DATA_BY_ZONE!$A:$AA,$W27,MATCH(AI$15,REPORT_DATA_BY_ZONE!$A$1:$AA$1,0)), "")</f>
        <v/>
      </c>
      <c r="AJ27" s="11" t="str">
        <f>IFERROR(INDEX(REPORT_DATA_BY_ZONE!$A:$AA,$W27,MATCH(AJ$15,REPORT_DATA_BY_ZONE!$A$1:$AA$1,0)), "")</f>
        <v/>
      </c>
      <c r="AK27" s="11" t="str">
        <f>IFERROR(INDEX(REPORT_DATA_BY_ZONE!$A:$AA,$W27,MATCH(AK$15,REPORT_DATA_BY_ZONE!$A$1:$AA$1,0)), "")</f>
        <v/>
      </c>
      <c r="AL27" s="11" t="str">
        <f>IFERROR(INDEX(REPORT_DATA_BY_ZONE!$A:$AA,$W27,MATCH(AL$15,REPORT_DATA_BY_ZONE!$A$1:$AA$1,0)), "")</f>
        <v/>
      </c>
      <c r="AM27" s="11" t="str">
        <f>IFERROR(INDEX(REPORT_DATA_BY_ZONE!$A:$AA,$W27,MATCH(AM$15,REPORT_DATA_BY_ZONE!$A$1:$AA$1,0)), "")</f>
        <v/>
      </c>
    </row>
    <row r="28" spans="20:39" x14ac:dyDescent="0.25">
      <c r="T28" s="40" t="s">
        <v>54</v>
      </c>
      <c r="U28" s="58"/>
      <c r="V28" s="21" t="str">
        <f t="shared" si="7"/>
        <v>2016:2:2:7:HUALIAN</v>
      </c>
      <c r="W28" s="14" t="e">
        <f>MATCH($V28,REPORT_DATA_BY_ZONE!$A:$A, 0)</f>
        <v>#N/A</v>
      </c>
      <c r="X28" s="11" t="str">
        <f>IFERROR(INDEX(REPORT_DATA_BY_ZONE!$A:$AA,$W28,MATCH(X$15,REPORT_DATA_BY_ZONE!$A$1:$AA$1,0)), "")</f>
        <v/>
      </c>
      <c r="Y28" s="11" t="str">
        <f>IFERROR(INDEX(REPORT_DATA_BY_ZONE!$A:$AA,$W28,MATCH(Y$15,REPORT_DATA_BY_ZONE!$A$1:$AA$1,0)), "")</f>
        <v/>
      </c>
      <c r="Z28" s="11" t="str">
        <f>IFERROR(INDEX(REPORT_DATA_BY_ZONE!$A:$AA,$W28,MATCH(Z$15,REPORT_DATA_BY_ZONE!$A$1:$AA$1,0)), "")</f>
        <v/>
      </c>
      <c r="AA28" s="11" t="str">
        <f>IFERROR(INDEX(REPORT_DATA_BY_ZONE!$A:$AA,$W28,MATCH(AA$15,REPORT_DATA_BY_ZONE!$A$1:$AA$1,0)), "")</f>
        <v/>
      </c>
      <c r="AB28" s="11" t="str">
        <f>IFERROR(INDEX(REPORT_DATA_BY_ZONE!$A:$AA,$W28,MATCH(AB$15,REPORT_DATA_BY_ZONE!$A$1:$AA$1,0)), "")</f>
        <v/>
      </c>
      <c r="AC28" s="11" t="str">
        <f>IFERROR(INDEX(REPORT_DATA_BY_ZONE!$A:$AA,$W28,MATCH(AC$15,REPORT_DATA_BY_ZONE!$A$1:$AA$1,0)), "")</f>
        <v/>
      </c>
      <c r="AD28" s="11" t="str">
        <f>IFERROR(INDEX(REPORT_DATA_BY_ZONE!$A:$AA,$W28,MATCH(AD$15,REPORT_DATA_BY_ZONE!$A$1:$AA$1,0)), "")</f>
        <v/>
      </c>
      <c r="AE28" s="11" t="str">
        <f>IFERROR(INDEX(REPORT_DATA_BY_ZONE!$A:$AA,$W28,MATCH(AE$15,REPORT_DATA_BY_ZONE!$A$1:$AA$1,0)), "")</f>
        <v/>
      </c>
      <c r="AF28" s="11" t="str">
        <f>IFERROR(INDEX(REPORT_DATA_BY_ZONE!$A:$AA,$W28,MATCH(AF$15,REPORT_DATA_BY_ZONE!$A$1:$AA$1,0)), "")</f>
        <v/>
      </c>
      <c r="AG28" s="11" t="str">
        <f>IFERROR(INDEX(REPORT_DATA_BY_ZONE!$A:$AA,$W28,MATCH(AG$15,REPORT_DATA_BY_ZONE!$A$1:$AA$1,0)), "")</f>
        <v/>
      </c>
      <c r="AH28" s="11" t="str">
        <f>IFERROR(INDEX(REPORT_DATA_BY_ZONE!$A:$AA,$W28,MATCH(AH$15,REPORT_DATA_BY_ZONE!$A$1:$AA$1,0)), "")</f>
        <v/>
      </c>
      <c r="AI28" s="11" t="str">
        <f>IFERROR(INDEX(REPORT_DATA_BY_ZONE!$A:$AA,$W28,MATCH(AI$15,REPORT_DATA_BY_ZONE!$A$1:$AA$1,0)), "")</f>
        <v/>
      </c>
      <c r="AJ28" s="11" t="str">
        <f>IFERROR(INDEX(REPORT_DATA_BY_ZONE!$A:$AA,$W28,MATCH(AJ$15,REPORT_DATA_BY_ZONE!$A$1:$AA$1,0)), "")</f>
        <v/>
      </c>
      <c r="AK28" s="11" t="str">
        <f>IFERROR(INDEX(REPORT_DATA_BY_ZONE!$A:$AA,$W28,MATCH(AK$15,REPORT_DATA_BY_ZONE!$A$1:$AA$1,0)), "")</f>
        <v/>
      </c>
      <c r="AL28" s="11" t="str">
        <f>IFERROR(INDEX(REPORT_DATA_BY_ZONE!$A:$AA,$W28,MATCH(AL$15,REPORT_DATA_BY_ZONE!$A$1:$AA$1,0)), "")</f>
        <v/>
      </c>
      <c r="AM28" s="11" t="str">
        <f>IFERROR(INDEX(REPORT_DATA_BY_ZONE!$A:$AA,$W28,MATCH(AM$15,REPORT_DATA_BY_ZONE!$A$1:$AA$1,0)), "")</f>
        <v/>
      </c>
    </row>
    <row r="29" spans="20:39" x14ac:dyDescent="0.25">
      <c r="T29" s="40" t="s">
        <v>52</v>
      </c>
      <c r="U29" s="58"/>
      <c r="V29" s="21" t="str">
        <f t="shared" si="7"/>
        <v>2016:2:2:7:TAIDONG</v>
      </c>
      <c r="W29" s="14" t="e">
        <f>MATCH($V29,REPORT_DATA_BY_ZONE!$A:$A, 0)</f>
        <v>#N/A</v>
      </c>
      <c r="X29" s="11" t="str">
        <f>IFERROR(INDEX(REPORT_DATA_BY_ZONE!$A:$AA,$W29,MATCH(X$15,REPORT_DATA_BY_ZONE!$A$1:$AA$1,0)), "")</f>
        <v/>
      </c>
      <c r="Y29" s="11" t="str">
        <f>IFERROR(INDEX(REPORT_DATA_BY_ZONE!$A:$AA,$W29,MATCH(Y$15,REPORT_DATA_BY_ZONE!$A$1:$AA$1,0)), "")</f>
        <v/>
      </c>
      <c r="Z29" s="11" t="str">
        <f>IFERROR(INDEX(REPORT_DATA_BY_ZONE!$A:$AA,$W29,MATCH(Z$15,REPORT_DATA_BY_ZONE!$A$1:$AA$1,0)), "")</f>
        <v/>
      </c>
      <c r="AA29" s="11" t="str">
        <f>IFERROR(INDEX(REPORT_DATA_BY_ZONE!$A:$AA,$W29,MATCH(AA$15,REPORT_DATA_BY_ZONE!$A$1:$AA$1,0)), "")</f>
        <v/>
      </c>
      <c r="AB29" s="11" t="str">
        <f>IFERROR(INDEX(REPORT_DATA_BY_ZONE!$A:$AA,$W29,MATCH(AB$15,REPORT_DATA_BY_ZONE!$A$1:$AA$1,0)), "")</f>
        <v/>
      </c>
      <c r="AC29" s="11" t="str">
        <f>IFERROR(INDEX(REPORT_DATA_BY_ZONE!$A:$AA,$W29,MATCH(AC$15,REPORT_DATA_BY_ZONE!$A$1:$AA$1,0)), "")</f>
        <v/>
      </c>
      <c r="AD29" s="11" t="str">
        <f>IFERROR(INDEX(REPORT_DATA_BY_ZONE!$A:$AA,$W29,MATCH(AD$15,REPORT_DATA_BY_ZONE!$A$1:$AA$1,0)), "")</f>
        <v/>
      </c>
      <c r="AE29" s="11" t="str">
        <f>IFERROR(INDEX(REPORT_DATA_BY_ZONE!$A:$AA,$W29,MATCH(AE$15,REPORT_DATA_BY_ZONE!$A$1:$AA$1,0)), "")</f>
        <v/>
      </c>
      <c r="AF29" s="11" t="str">
        <f>IFERROR(INDEX(REPORT_DATA_BY_ZONE!$A:$AA,$W29,MATCH(AF$15,REPORT_DATA_BY_ZONE!$A$1:$AA$1,0)), "")</f>
        <v/>
      </c>
      <c r="AG29" s="11" t="str">
        <f>IFERROR(INDEX(REPORT_DATA_BY_ZONE!$A:$AA,$W29,MATCH(AG$15,REPORT_DATA_BY_ZONE!$A$1:$AA$1,0)), "")</f>
        <v/>
      </c>
      <c r="AH29" s="11" t="str">
        <f>IFERROR(INDEX(REPORT_DATA_BY_ZONE!$A:$AA,$W29,MATCH(AH$15,REPORT_DATA_BY_ZONE!$A$1:$AA$1,0)), "")</f>
        <v/>
      </c>
      <c r="AI29" s="11" t="str">
        <f>IFERROR(INDEX(REPORT_DATA_BY_ZONE!$A:$AA,$W29,MATCH(AI$15,REPORT_DATA_BY_ZONE!$A$1:$AA$1,0)), "")</f>
        <v/>
      </c>
      <c r="AJ29" s="11" t="str">
        <f>IFERROR(INDEX(REPORT_DATA_BY_ZONE!$A:$AA,$W29,MATCH(AJ$15,REPORT_DATA_BY_ZONE!$A$1:$AA$1,0)), "")</f>
        <v/>
      </c>
      <c r="AK29" s="11" t="str">
        <f>IFERROR(INDEX(REPORT_DATA_BY_ZONE!$A:$AA,$W29,MATCH(AK$15,REPORT_DATA_BY_ZONE!$A$1:$AA$1,0)), "")</f>
        <v/>
      </c>
      <c r="AL29" s="11" t="str">
        <f>IFERROR(INDEX(REPORT_DATA_BY_ZONE!$A:$AA,$W29,MATCH(AL$15,REPORT_DATA_BY_ZONE!$A$1:$AA$1,0)), "")</f>
        <v/>
      </c>
      <c r="AM29" s="11" t="str">
        <f>IFERROR(INDEX(REPORT_DATA_BY_ZONE!$A:$AA,$W29,MATCH(AM$15,REPORT_DATA_BY_ZONE!$A$1:$AA$1,0)), "")</f>
        <v/>
      </c>
    </row>
    <row r="30" spans="20:39" x14ac:dyDescent="0.25">
      <c r="T30" s="40" t="s">
        <v>51</v>
      </c>
      <c r="U30" s="58"/>
      <c r="V30" s="21" t="str">
        <f t="shared" si="7"/>
        <v>2016:2:2:7:ZHUNAN</v>
      </c>
      <c r="W30" s="14" t="e">
        <f>MATCH($V30,REPORT_DATA_BY_ZONE!$A:$A, 0)</f>
        <v>#N/A</v>
      </c>
      <c r="X30" s="11" t="str">
        <f>IFERROR(INDEX(REPORT_DATA_BY_ZONE!$A:$AA,$W30,MATCH(X$15,REPORT_DATA_BY_ZONE!$A$1:$AA$1,0)), "")</f>
        <v/>
      </c>
      <c r="Y30" s="11" t="str">
        <f>IFERROR(INDEX(REPORT_DATA_BY_ZONE!$A:$AA,$W30,MATCH(Y$15,REPORT_DATA_BY_ZONE!$A$1:$AA$1,0)), "")</f>
        <v/>
      </c>
      <c r="Z30" s="11" t="str">
        <f>IFERROR(INDEX(REPORT_DATA_BY_ZONE!$A:$AA,$W30,MATCH(Z$15,REPORT_DATA_BY_ZONE!$A$1:$AA$1,0)), "")</f>
        <v/>
      </c>
      <c r="AA30" s="11" t="str">
        <f>IFERROR(INDEX(REPORT_DATA_BY_ZONE!$A:$AA,$W30,MATCH(AA$15,REPORT_DATA_BY_ZONE!$A$1:$AA$1,0)), "")</f>
        <v/>
      </c>
      <c r="AB30" s="11" t="str">
        <f>IFERROR(INDEX(REPORT_DATA_BY_ZONE!$A:$AA,$W30,MATCH(AB$15,REPORT_DATA_BY_ZONE!$A$1:$AA$1,0)), "")</f>
        <v/>
      </c>
      <c r="AC30" s="11" t="str">
        <f>IFERROR(INDEX(REPORT_DATA_BY_ZONE!$A:$AA,$W30,MATCH(AC$15,REPORT_DATA_BY_ZONE!$A$1:$AA$1,0)), "")</f>
        <v/>
      </c>
      <c r="AD30" s="11" t="str">
        <f>IFERROR(INDEX(REPORT_DATA_BY_ZONE!$A:$AA,$W30,MATCH(AD$15,REPORT_DATA_BY_ZONE!$A$1:$AA$1,0)), "")</f>
        <v/>
      </c>
      <c r="AE30" s="11" t="str">
        <f>IFERROR(INDEX(REPORT_DATA_BY_ZONE!$A:$AA,$W30,MATCH(AE$15,REPORT_DATA_BY_ZONE!$A$1:$AA$1,0)), "")</f>
        <v/>
      </c>
      <c r="AF30" s="11" t="str">
        <f>IFERROR(INDEX(REPORT_DATA_BY_ZONE!$A:$AA,$W30,MATCH(AF$15,REPORT_DATA_BY_ZONE!$A$1:$AA$1,0)), "")</f>
        <v/>
      </c>
      <c r="AG30" s="11" t="str">
        <f>IFERROR(INDEX(REPORT_DATA_BY_ZONE!$A:$AA,$W30,MATCH(AG$15,REPORT_DATA_BY_ZONE!$A$1:$AA$1,0)), "")</f>
        <v/>
      </c>
      <c r="AH30" s="11" t="str">
        <f>IFERROR(INDEX(REPORT_DATA_BY_ZONE!$A:$AA,$W30,MATCH(AH$15,REPORT_DATA_BY_ZONE!$A$1:$AA$1,0)), "")</f>
        <v/>
      </c>
      <c r="AI30" s="11" t="str">
        <f>IFERROR(INDEX(REPORT_DATA_BY_ZONE!$A:$AA,$W30,MATCH(AI$15,REPORT_DATA_BY_ZONE!$A$1:$AA$1,0)), "")</f>
        <v/>
      </c>
      <c r="AJ30" s="11" t="str">
        <f>IFERROR(INDEX(REPORT_DATA_BY_ZONE!$A:$AA,$W30,MATCH(AJ$15,REPORT_DATA_BY_ZONE!$A$1:$AA$1,0)), "")</f>
        <v/>
      </c>
      <c r="AK30" s="11" t="str">
        <f>IFERROR(INDEX(REPORT_DATA_BY_ZONE!$A:$AA,$W30,MATCH(AK$15,REPORT_DATA_BY_ZONE!$A$1:$AA$1,0)), "")</f>
        <v/>
      </c>
      <c r="AL30" s="11" t="str">
        <f>IFERROR(INDEX(REPORT_DATA_BY_ZONE!$A:$AA,$W30,MATCH(AL$15,REPORT_DATA_BY_ZONE!$A$1:$AA$1,0)), "")</f>
        <v/>
      </c>
      <c r="AM30" s="11" t="str">
        <f>IFERROR(INDEX(REPORT_DATA_BY_ZONE!$A:$AA,$W30,MATCH(AM$15,REPORT_DATA_BY_ZONE!$A$1:$AA$1,0)), "")</f>
        <v/>
      </c>
    </row>
    <row r="31" spans="20:39" x14ac:dyDescent="0.25">
      <c r="T31" s="40" t="s">
        <v>50</v>
      </c>
      <c r="U31" s="58"/>
      <c r="V31" s="21" t="str">
        <f t="shared" si="7"/>
        <v>2016:2:2:7:XINZHU</v>
      </c>
      <c r="W31" s="14" t="e">
        <f>MATCH($V31,REPORT_DATA_BY_ZONE!$A:$A, 0)</f>
        <v>#N/A</v>
      </c>
      <c r="X31" s="11" t="str">
        <f>IFERROR(INDEX(REPORT_DATA_BY_ZONE!$A:$AA,$W31,MATCH(X$15,REPORT_DATA_BY_ZONE!$A$1:$AA$1,0)), "")</f>
        <v/>
      </c>
      <c r="Y31" s="11" t="str">
        <f>IFERROR(INDEX(REPORT_DATA_BY_ZONE!$A:$AA,$W31,MATCH(Y$15,REPORT_DATA_BY_ZONE!$A$1:$AA$1,0)), "")</f>
        <v/>
      </c>
      <c r="Z31" s="11" t="str">
        <f>IFERROR(INDEX(REPORT_DATA_BY_ZONE!$A:$AA,$W31,MATCH(Z$15,REPORT_DATA_BY_ZONE!$A$1:$AA$1,0)), "")</f>
        <v/>
      </c>
      <c r="AA31" s="11" t="str">
        <f>IFERROR(INDEX(REPORT_DATA_BY_ZONE!$A:$AA,$W31,MATCH(AA$15,REPORT_DATA_BY_ZONE!$A$1:$AA$1,0)), "")</f>
        <v/>
      </c>
      <c r="AB31" s="11" t="str">
        <f>IFERROR(INDEX(REPORT_DATA_BY_ZONE!$A:$AA,$W31,MATCH(AB$15,REPORT_DATA_BY_ZONE!$A$1:$AA$1,0)), "")</f>
        <v/>
      </c>
      <c r="AC31" s="11" t="str">
        <f>IFERROR(INDEX(REPORT_DATA_BY_ZONE!$A:$AA,$W31,MATCH(AC$15,REPORT_DATA_BY_ZONE!$A$1:$AA$1,0)), "")</f>
        <v/>
      </c>
      <c r="AD31" s="11" t="str">
        <f>IFERROR(INDEX(REPORT_DATA_BY_ZONE!$A:$AA,$W31,MATCH(AD$15,REPORT_DATA_BY_ZONE!$A$1:$AA$1,0)), "")</f>
        <v/>
      </c>
      <c r="AE31" s="11" t="str">
        <f>IFERROR(INDEX(REPORT_DATA_BY_ZONE!$A:$AA,$W31,MATCH(AE$15,REPORT_DATA_BY_ZONE!$A$1:$AA$1,0)), "")</f>
        <v/>
      </c>
      <c r="AF31" s="11" t="str">
        <f>IFERROR(INDEX(REPORT_DATA_BY_ZONE!$A:$AA,$W31,MATCH(AF$15,REPORT_DATA_BY_ZONE!$A$1:$AA$1,0)), "")</f>
        <v/>
      </c>
      <c r="AG31" s="11" t="str">
        <f>IFERROR(INDEX(REPORT_DATA_BY_ZONE!$A:$AA,$W31,MATCH(AG$15,REPORT_DATA_BY_ZONE!$A$1:$AA$1,0)), "")</f>
        <v/>
      </c>
      <c r="AH31" s="11" t="str">
        <f>IFERROR(INDEX(REPORT_DATA_BY_ZONE!$A:$AA,$W31,MATCH(AH$15,REPORT_DATA_BY_ZONE!$A$1:$AA$1,0)), "")</f>
        <v/>
      </c>
      <c r="AI31" s="11" t="str">
        <f>IFERROR(INDEX(REPORT_DATA_BY_ZONE!$A:$AA,$W31,MATCH(AI$15,REPORT_DATA_BY_ZONE!$A$1:$AA$1,0)), "")</f>
        <v/>
      </c>
      <c r="AJ31" s="11" t="str">
        <f>IFERROR(INDEX(REPORT_DATA_BY_ZONE!$A:$AA,$W31,MATCH(AJ$15,REPORT_DATA_BY_ZONE!$A$1:$AA$1,0)), "")</f>
        <v/>
      </c>
      <c r="AK31" s="11" t="str">
        <f>IFERROR(INDEX(REPORT_DATA_BY_ZONE!$A:$AA,$W31,MATCH(AK$15,REPORT_DATA_BY_ZONE!$A$1:$AA$1,0)), "")</f>
        <v/>
      </c>
      <c r="AL31" s="11" t="str">
        <f>IFERROR(INDEX(REPORT_DATA_BY_ZONE!$A:$AA,$W31,MATCH(AL$15,REPORT_DATA_BY_ZONE!$A$1:$AA$1,0)), "")</f>
        <v/>
      </c>
      <c r="AM31" s="11" t="str">
        <f>IFERROR(INDEX(REPORT_DATA_BY_ZONE!$A:$AA,$W31,MATCH(AM$15,REPORT_DATA_BY_ZONE!$A$1:$AA$1,0)), "")</f>
        <v/>
      </c>
    </row>
    <row r="32" spans="20:39" x14ac:dyDescent="0.25">
      <c r="T32" s="40" t="s">
        <v>59</v>
      </c>
      <c r="U32" s="58"/>
      <c r="V32" s="21" t="str">
        <f t="shared" si="7"/>
        <v>2016:2:2:7:CENTRAL</v>
      </c>
      <c r="W32" s="14" t="e">
        <f>MATCH($V32,REPORT_DATA_BY_ZONE!$A:$A, 0)</f>
        <v>#N/A</v>
      </c>
      <c r="X32" s="11" t="str">
        <f>IFERROR(INDEX(REPORT_DATA_BY_ZONE!$A:$AA,$W32,MATCH(X$15,REPORT_DATA_BY_ZONE!$A$1:$AA$1,0)), "")</f>
        <v/>
      </c>
      <c r="Y32" s="11" t="str">
        <f>IFERROR(INDEX(REPORT_DATA_BY_ZONE!$A:$AA,$W32,MATCH(Y$15,REPORT_DATA_BY_ZONE!$A$1:$AA$1,0)), "")</f>
        <v/>
      </c>
      <c r="Z32" s="11" t="str">
        <f>IFERROR(INDEX(REPORT_DATA_BY_ZONE!$A:$AA,$W32,MATCH(Z$15,REPORT_DATA_BY_ZONE!$A$1:$AA$1,0)), "")</f>
        <v/>
      </c>
      <c r="AA32" s="11" t="str">
        <f>IFERROR(INDEX(REPORT_DATA_BY_ZONE!$A:$AA,$W32,MATCH(AA$15,REPORT_DATA_BY_ZONE!$A$1:$AA$1,0)), "")</f>
        <v/>
      </c>
      <c r="AB32" s="11" t="str">
        <f>IFERROR(INDEX(REPORT_DATA_BY_ZONE!$A:$AA,$W32,MATCH(AB$15,REPORT_DATA_BY_ZONE!$A$1:$AA$1,0)), "")</f>
        <v/>
      </c>
      <c r="AC32" s="11" t="str">
        <f>IFERROR(INDEX(REPORT_DATA_BY_ZONE!$A:$AA,$W32,MATCH(AC$15,REPORT_DATA_BY_ZONE!$A$1:$AA$1,0)), "")</f>
        <v/>
      </c>
      <c r="AD32" s="11" t="str">
        <f>IFERROR(INDEX(REPORT_DATA_BY_ZONE!$A:$AA,$W32,MATCH(AD$15,REPORT_DATA_BY_ZONE!$A$1:$AA$1,0)), "")</f>
        <v/>
      </c>
      <c r="AE32" s="11" t="str">
        <f>IFERROR(INDEX(REPORT_DATA_BY_ZONE!$A:$AA,$W32,MATCH(AE$15,REPORT_DATA_BY_ZONE!$A$1:$AA$1,0)), "")</f>
        <v/>
      </c>
      <c r="AF32" s="11" t="str">
        <f>IFERROR(INDEX(REPORT_DATA_BY_ZONE!$A:$AA,$W32,MATCH(AF$15,REPORT_DATA_BY_ZONE!$A$1:$AA$1,0)), "")</f>
        <v/>
      </c>
      <c r="AG32" s="11" t="str">
        <f>IFERROR(INDEX(REPORT_DATA_BY_ZONE!$A:$AA,$W32,MATCH(AG$15,REPORT_DATA_BY_ZONE!$A$1:$AA$1,0)), "")</f>
        <v/>
      </c>
      <c r="AH32" s="11" t="str">
        <f>IFERROR(INDEX(REPORT_DATA_BY_ZONE!$A:$AA,$W32,MATCH(AH$15,REPORT_DATA_BY_ZONE!$A$1:$AA$1,0)), "")</f>
        <v/>
      </c>
      <c r="AI32" s="11" t="str">
        <f>IFERROR(INDEX(REPORT_DATA_BY_ZONE!$A:$AA,$W32,MATCH(AI$15,REPORT_DATA_BY_ZONE!$A$1:$AA$1,0)), "")</f>
        <v/>
      </c>
      <c r="AJ32" s="11" t="str">
        <f>IFERROR(INDEX(REPORT_DATA_BY_ZONE!$A:$AA,$W32,MATCH(AJ$15,REPORT_DATA_BY_ZONE!$A$1:$AA$1,0)), "")</f>
        <v/>
      </c>
      <c r="AK32" s="11" t="str">
        <f>IFERROR(INDEX(REPORT_DATA_BY_ZONE!$A:$AA,$W32,MATCH(AK$15,REPORT_DATA_BY_ZONE!$A$1:$AA$1,0)), "")</f>
        <v/>
      </c>
      <c r="AL32" s="11" t="str">
        <f>IFERROR(INDEX(REPORT_DATA_BY_ZONE!$A:$AA,$W32,MATCH(AL$15,REPORT_DATA_BY_ZONE!$A$1:$AA$1,0)), "")</f>
        <v/>
      </c>
      <c r="AM32" s="11" t="str">
        <f>IFERROR(INDEX(REPORT_DATA_BY_ZONE!$A:$AA,$W32,MATCH(AM$15,REPORT_DATA_BY_ZONE!$A$1:$AA$1,0)), "")</f>
        <v/>
      </c>
    </row>
    <row r="33" spans="20:39" x14ac:dyDescent="0.25">
      <c r="T33" s="40" t="s">
        <v>55</v>
      </c>
      <c r="U33" s="58"/>
      <c r="V33" s="21" t="str">
        <f t="shared" si="7"/>
        <v>2016:2:2:7:NORTH</v>
      </c>
      <c r="W33" s="14" t="e">
        <f>MATCH($V33,REPORT_DATA_BY_ZONE!$A:$A, 0)</f>
        <v>#N/A</v>
      </c>
      <c r="X33" s="11" t="str">
        <f>IFERROR(INDEX(REPORT_DATA_BY_ZONE!$A:$AA,$W33,MATCH(X$15,REPORT_DATA_BY_ZONE!$A$1:$AA$1,0)), "")</f>
        <v/>
      </c>
      <c r="Y33" s="11" t="str">
        <f>IFERROR(INDEX(REPORT_DATA_BY_ZONE!$A:$AA,$W33,MATCH(Y$15,REPORT_DATA_BY_ZONE!$A$1:$AA$1,0)), "")</f>
        <v/>
      </c>
      <c r="Z33" s="11" t="str">
        <f>IFERROR(INDEX(REPORT_DATA_BY_ZONE!$A:$AA,$W33,MATCH(Z$15,REPORT_DATA_BY_ZONE!$A$1:$AA$1,0)), "")</f>
        <v/>
      </c>
      <c r="AA33" s="11" t="str">
        <f>IFERROR(INDEX(REPORT_DATA_BY_ZONE!$A:$AA,$W33,MATCH(AA$15,REPORT_DATA_BY_ZONE!$A$1:$AA$1,0)), "")</f>
        <v/>
      </c>
      <c r="AB33" s="11" t="str">
        <f>IFERROR(INDEX(REPORT_DATA_BY_ZONE!$A:$AA,$W33,MATCH(AB$15,REPORT_DATA_BY_ZONE!$A$1:$AA$1,0)), "")</f>
        <v/>
      </c>
      <c r="AC33" s="11" t="str">
        <f>IFERROR(INDEX(REPORT_DATA_BY_ZONE!$A:$AA,$W33,MATCH(AC$15,REPORT_DATA_BY_ZONE!$A$1:$AA$1,0)), "")</f>
        <v/>
      </c>
      <c r="AD33" s="11" t="str">
        <f>IFERROR(INDEX(REPORT_DATA_BY_ZONE!$A:$AA,$W33,MATCH(AD$15,REPORT_DATA_BY_ZONE!$A$1:$AA$1,0)), "")</f>
        <v/>
      </c>
      <c r="AE33" s="11" t="str">
        <f>IFERROR(INDEX(REPORT_DATA_BY_ZONE!$A:$AA,$W33,MATCH(AE$15,REPORT_DATA_BY_ZONE!$A$1:$AA$1,0)), "")</f>
        <v/>
      </c>
      <c r="AF33" s="11" t="str">
        <f>IFERROR(INDEX(REPORT_DATA_BY_ZONE!$A:$AA,$W33,MATCH(AF$15,REPORT_DATA_BY_ZONE!$A$1:$AA$1,0)), "")</f>
        <v/>
      </c>
      <c r="AG33" s="11" t="str">
        <f>IFERROR(INDEX(REPORT_DATA_BY_ZONE!$A:$AA,$W33,MATCH(AG$15,REPORT_DATA_BY_ZONE!$A$1:$AA$1,0)), "")</f>
        <v/>
      </c>
      <c r="AH33" s="11" t="str">
        <f>IFERROR(INDEX(REPORT_DATA_BY_ZONE!$A:$AA,$W33,MATCH(AH$15,REPORT_DATA_BY_ZONE!$A$1:$AA$1,0)), "")</f>
        <v/>
      </c>
      <c r="AI33" s="11" t="str">
        <f>IFERROR(INDEX(REPORT_DATA_BY_ZONE!$A:$AA,$W33,MATCH(AI$15,REPORT_DATA_BY_ZONE!$A$1:$AA$1,0)), "")</f>
        <v/>
      </c>
      <c r="AJ33" s="11" t="str">
        <f>IFERROR(INDEX(REPORT_DATA_BY_ZONE!$A:$AA,$W33,MATCH(AJ$15,REPORT_DATA_BY_ZONE!$A$1:$AA$1,0)), "")</f>
        <v/>
      </c>
      <c r="AK33" s="11" t="str">
        <f>IFERROR(INDEX(REPORT_DATA_BY_ZONE!$A:$AA,$W33,MATCH(AK$15,REPORT_DATA_BY_ZONE!$A$1:$AA$1,0)), "")</f>
        <v/>
      </c>
      <c r="AL33" s="11" t="str">
        <f>IFERROR(INDEX(REPORT_DATA_BY_ZONE!$A:$AA,$W33,MATCH(AL$15,REPORT_DATA_BY_ZONE!$A$1:$AA$1,0)), "")</f>
        <v/>
      </c>
      <c r="AM33" s="11" t="str">
        <f>IFERROR(INDEX(REPORT_DATA_BY_ZONE!$A:$AA,$W33,MATCH(AM$15,REPORT_DATA_BY_ZONE!$A$1:$AA$1,0)), "")</f>
        <v/>
      </c>
    </row>
    <row r="34" spans="20:39" x14ac:dyDescent="0.25">
      <c r="T34" s="40" t="s">
        <v>58</v>
      </c>
      <c r="U34" s="58"/>
      <c r="V34" s="21" t="str">
        <f t="shared" si="7"/>
        <v>2016:2:2:7:SOUTH</v>
      </c>
      <c r="W34" s="14" t="e">
        <f>MATCH($V34,REPORT_DATA_BY_ZONE!$A:$A, 0)</f>
        <v>#N/A</v>
      </c>
      <c r="X34" s="11" t="str">
        <f>IFERROR(INDEX(REPORT_DATA_BY_ZONE!$A:$AA,$W34,MATCH(X$15,REPORT_DATA_BY_ZONE!$A$1:$AA$1,0)), "")</f>
        <v/>
      </c>
      <c r="Y34" s="11" t="str">
        <f>IFERROR(INDEX(REPORT_DATA_BY_ZONE!$A:$AA,$W34,MATCH(Y$15,REPORT_DATA_BY_ZONE!$A$1:$AA$1,0)), "")</f>
        <v/>
      </c>
      <c r="Z34" s="11" t="str">
        <f>IFERROR(INDEX(REPORT_DATA_BY_ZONE!$A:$AA,$W34,MATCH(Z$15,REPORT_DATA_BY_ZONE!$A$1:$AA$1,0)), "")</f>
        <v/>
      </c>
      <c r="AA34" s="11" t="str">
        <f>IFERROR(INDEX(REPORT_DATA_BY_ZONE!$A:$AA,$W34,MATCH(AA$15,REPORT_DATA_BY_ZONE!$A$1:$AA$1,0)), "")</f>
        <v/>
      </c>
      <c r="AB34" s="11" t="str">
        <f>IFERROR(INDEX(REPORT_DATA_BY_ZONE!$A:$AA,$W34,MATCH(AB$15,REPORT_DATA_BY_ZONE!$A$1:$AA$1,0)), "")</f>
        <v/>
      </c>
      <c r="AC34" s="11" t="str">
        <f>IFERROR(INDEX(REPORT_DATA_BY_ZONE!$A:$AA,$W34,MATCH(AC$15,REPORT_DATA_BY_ZONE!$A$1:$AA$1,0)), "")</f>
        <v/>
      </c>
      <c r="AD34" s="11" t="str">
        <f>IFERROR(INDEX(REPORT_DATA_BY_ZONE!$A:$AA,$W34,MATCH(AD$15,REPORT_DATA_BY_ZONE!$A$1:$AA$1,0)), "")</f>
        <v/>
      </c>
      <c r="AE34" s="11" t="str">
        <f>IFERROR(INDEX(REPORT_DATA_BY_ZONE!$A:$AA,$W34,MATCH(AE$15,REPORT_DATA_BY_ZONE!$A$1:$AA$1,0)), "")</f>
        <v/>
      </c>
      <c r="AF34" s="11" t="str">
        <f>IFERROR(INDEX(REPORT_DATA_BY_ZONE!$A:$AA,$W34,MATCH(AF$15,REPORT_DATA_BY_ZONE!$A$1:$AA$1,0)), "")</f>
        <v/>
      </c>
      <c r="AG34" s="11" t="str">
        <f>IFERROR(INDEX(REPORT_DATA_BY_ZONE!$A:$AA,$W34,MATCH(AG$15,REPORT_DATA_BY_ZONE!$A$1:$AA$1,0)), "")</f>
        <v/>
      </c>
      <c r="AH34" s="11" t="str">
        <f>IFERROR(INDEX(REPORT_DATA_BY_ZONE!$A:$AA,$W34,MATCH(AH$15,REPORT_DATA_BY_ZONE!$A$1:$AA$1,0)), "")</f>
        <v/>
      </c>
      <c r="AI34" s="11" t="str">
        <f>IFERROR(INDEX(REPORT_DATA_BY_ZONE!$A:$AA,$W34,MATCH(AI$15,REPORT_DATA_BY_ZONE!$A$1:$AA$1,0)), "")</f>
        <v/>
      </c>
      <c r="AJ34" s="11" t="str">
        <f>IFERROR(INDEX(REPORT_DATA_BY_ZONE!$A:$AA,$W34,MATCH(AJ$15,REPORT_DATA_BY_ZONE!$A$1:$AA$1,0)), "")</f>
        <v/>
      </c>
      <c r="AK34" s="11" t="str">
        <f>IFERROR(INDEX(REPORT_DATA_BY_ZONE!$A:$AA,$W34,MATCH(AK$15,REPORT_DATA_BY_ZONE!$A$1:$AA$1,0)), "")</f>
        <v/>
      </c>
      <c r="AL34" s="11" t="str">
        <f>IFERROR(INDEX(REPORT_DATA_BY_ZONE!$A:$AA,$W34,MATCH(AL$15,REPORT_DATA_BY_ZONE!$A$1:$AA$1,0)), "")</f>
        <v/>
      </c>
      <c r="AM34" s="11" t="str">
        <f>IFERROR(INDEX(REPORT_DATA_BY_ZONE!$A:$AA,$W34,MATCH(AM$15,REPORT_DATA_BY_ZONE!$A$1:$AA$1,0)), "")</f>
        <v/>
      </c>
    </row>
    <row r="35" spans="20:39" x14ac:dyDescent="0.25">
      <c r="T35" s="40" t="s">
        <v>57</v>
      </c>
      <c r="U35" s="58"/>
      <c r="V35" s="21" t="str">
        <f t="shared" si="7"/>
        <v>2016:2:2:7:WEST</v>
      </c>
      <c r="W35" s="14" t="e">
        <f>MATCH($V35,REPORT_DATA_BY_ZONE!$A:$A, 0)</f>
        <v>#N/A</v>
      </c>
      <c r="X35" s="11" t="str">
        <f>IFERROR(INDEX(REPORT_DATA_BY_ZONE!$A:$AA,$W35,MATCH(X$15,REPORT_DATA_BY_ZONE!$A$1:$AA$1,0)), "")</f>
        <v/>
      </c>
      <c r="Y35" s="11" t="str">
        <f>IFERROR(INDEX(REPORT_DATA_BY_ZONE!$A:$AA,$W35,MATCH(Y$15,REPORT_DATA_BY_ZONE!$A$1:$AA$1,0)), "")</f>
        <v/>
      </c>
      <c r="Z35" s="11" t="str">
        <f>IFERROR(INDEX(REPORT_DATA_BY_ZONE!$A:$AA,$W35,MATCH(Z$15,REPORT_DATA_BY_ZONE!$A$1:$AA$1,0)), "")</f>
        <v/>
      </c>
      <c r="AA35" s="11" t="str">
        <f>IFERROR(INDEX(REPORT_DATA_BY_ZONE!$A:$AA,$W35,MATCH(AA$15,REPORT_DATA_BY_ZONE!$A$1:$AA$1,0)), "")</f>
        <v/>
      </c>
      <c r="AB35" s="11" t="str">
        <f>IFERROR(INDEX(REPORT_DATA_BY_ZONE!$A:$AA,$W35,MATCH(AB$15,REPORT_DATA_BY_ZONE!$A$1:$AA$1,0)), "")</f>
        <v/>
      </c>
      <c r="AC35" s="11" t="str">
        <f>IFERROR(INDEX(REPORT_DATA_BY_ZONE!$A:$AA,$W35,MATCH(AC$15,REPORT_DATA_BY_ZONE!$A$1:$AA$1,0)), "")</f>
        <v/>
      </c>
      <c r="AD35" s="11" t="str">
        <f>IFERROR(INDEX(REPORT_DATA_BY_ZONE!$A:$AA,$W35,MATCH(AD$15,REPORT_DATA_BY_ZONE!$A$1:$AA$1,0)), "")</f>
        <v/>
      </c>
      <c r="AE35" s="11" t="str">
        <f>IFERROR(INDEX(REPORT_DATA_BY_ZONE!$A:$AA,$W35,MATCH(AE$15,REPORT_DATA_BY_ZONE!$A$1:$AA$1,0)), "")</f>
        <v/>
      </c>
      <c r="AF35" s="11" t="str">
        <f>IFERROR(INDEX(REPORT_DATA_BY_ZONE!$A:$AA,$W35,MATCH(AF$15,REPORT_DATA_BY_ZONE!$A$1:$AA$1,0)), "")</f>
        <v/>
      </c>
      <c r="AG35" s="11" t="str">
        <f>IFERROR(INDEX(REPORT_DATA_BY_ZONE!$A:$AA,$W35,MATCH(AG$15,REPORT_DATA_BY_ZONE!$A$1:$AA$1,0)), "")</f>
        <v/>
      </c>
      <c r="AH35" s="11" t="str">
        <f>IFERROR(INDEX(REPORT_DATA_BY_ZONE!$A:$AA,$W35,MATCH(AH$15,REPORT_DATA_BY_ZONE!$A$1:$AA$1,0)), "")</f>
        <v/>
      </c>
      <c r="AI35" s="11" t="str">
        <f>IFERROR(INDEX(REPORT_DATA_BY_ZONE!$A:$AA,$W35,MATCH(AI$15,REPORT_DATA_BY_ZONE!$A$1:$AA$1,0)), "")</f>
        <v/>
      </c>
      <c r="AJ35" s="11" t="str">
        <f>IFERROR(INDEX(REPORT_DATA_BY_ZONE!$A:$AA,$W35,MATCH(AJ$15,REPORT_DATA_BY_ZONE!$A$1:$AA$1,0)), "")</f>
        <v/>
      </c>
      <c r="AK35" s="11" t="str">
        <f>IFERROR(INDEX(REPORT_DATA_BY_ZONE!$A:$AA,$W35,MATCH(AK$15,REPORT_DATA_BY_ZONE!$A$1:$AA$1,0)), "")</f>
        <v/>
      </c>
      <c r="AL35" s="11" t="str">
        <f>IFERROR(INDEX(REPORT_DATA_BY_ZONE!$A:$AA,$W35,MATCH(AL$15,REPORT_DATA_BY_ZONE!$A$1:$AA$1,0)), "")</f>
        <v/>
      </c>
      <c r="AM35" s="11" t="str">
        <f>IFERROR(INDEX(REPORT_DATA_BY_ZONE!$A:$AA,$W35,MATCH(AM$15,REPORT_DATA_BY_ZONE!$A$1:$AA$1,0)), "")</f>
        <v/>
      </c>
    </row>
    <row r="36" spans="20:39" x14ac:dyDescent="0.25">
      <c r="T36" s="40" t="s">
        <v>56</v>
      </c>
      <c r="U36" s="58"/>
      <c r="V36" s="21" t="str">
        <f t="shared" si="7"/>
        <v>2016:2:2:7:EAST</v>
      </c>
      <c r="W36" s="14" t="e">
        <f>MATCH($V36,REPORT_DATA_BY_ZONE!$A:$A, 0)</f>
        <v>#N/A</v>
      </c>
      <c r="X36" s="11" t="str">
        <f>IFERROR(INDEX(REPORT_DATA_BY_ZONE!$A:$AA,$W36,MATCH(X$15,REPORT_DATA_BY_ZONE!$A$1:$AA$1,0)), "")</f>
        <v/>
      </c>
      <c r="Y36" s="11" t="str">
        <f>IFERROR(INDEX(REPORT_DATA_BY_ZONE!$A:$AA,$W36,MATCH(Y$15,REPORT_DATA_BY_ZONE!$A$1:$AA$1,0)), "")</f>
        <v/>
      </c>
      <c r="Z36" s="11" t="str">
        <f>IFERROR(INDEX(REPORT_DATA_BY_ZONE!$A:$AA,$W36,MATCH(Z$15,REPORT_DATA_BY_ZONE!$A$1:$AA$1,0)), "")</f>
        <v/>
      </c>
      <c r="AA36" s="11" t="str">
        <f>IFERROR(INDEX(REPORT_DATA_BY_ZONE!$A:$AA,$W36,MATCH(AA$15,REPORT_DATA_BY_ZONE!$A$1:$AA$1,0)), "")</f>
        <v/>
      </c>
      <c r="AB36" s="11" t="str">
        <f>IFERROR(INDEX(REPORT_DATA_BY_ZONE!$A:$AA,$W36,MATCH(AB$15,REPORT_DATA_BY_ZONE!$A$1:$AA$1,0)), "")</f>
        <v/>
      </c>
      <c r="AC36" s="11" t="str">
        <f>IFERROR(INDEX(REPORT_DATA_BY_ZONE!$A:$AA,$W36,MATCH(AC$15,REPORT_DATA_BY_ZONE!$A$1:$AA$1,0)), "")</f>
        <v/>
      </c>
      <c r="AD36" s="11" t="str">
        <f>IFERROR(INDEX(REPORT_DATA_BY_ZONE!$A:$AA,$W36,MATCH(AD$15,REPORT_DATA_BY_ZONE!$A$1:$AA$1,0)), "")</f>
        <v/>
      </c>
      <c r="AE36" s="11" t="str">
        <f>IFERROR(INDEX(REPORT_DATA_BY_ZONE!$A:$AA,$W36,MATCH(AE$15,REPORT_DATA_BY_ZONE!$A$1:$AA$1,0)), "")</f>
        <v/>
      </c>
      <c r="AF36" s="11" t="str">
        <f>IFERROR(INDEX(REPORT_DATA_BY_ZONE!$A:$AA,$W36,MATCH(AF$15,REPORT_DATA_BY_ZONE!$A$1:$AA$1,0)), "")</f>
        <v/>
      </c>
      <c r="AG36" s="11" t="str">
        <f>IFERROR(INDEX(REPORT_DATA_BY_ZONE!$A:$AA,$W36,MATCH(AG$15,REPORT_DATA_BY_ZONE!$A$1:$AA$1,0)), "")</f>
        <v/>
      </c>
      <c r="AH36" s="11" t="str">
        <f>IFERROR(INDEX(REPORT_DATA_BY_ZONE!$A:$AA,$W36,MATCH(AH$15,REPORT_DATA_BY_ZONE!$A$1:$AA$1,0)), "")</f>
        <v/>
      </c>
      <c r="AI36" s="11" t="str">
        <f>IFERROR(INDEX(REPORT_DATA_BY_ZONE!$A:$AA,$W36,MATCH(AI$15,REPORT_DATA_BY_ZONE!$A$1:$AA$1,0)), "")</f>
        <v/>
      </c>
      <c r="AJ36" s="11" t="str">
        <f>IFERROR(INDEX(REPORT_DATA_BY_ZONE!$A:$AA,$W36,MATCH(AJ$15,REPORT_DATA_BY_ZONE!$A$1:$AA$1,0)), "")</f>
        <v/>
      </c>
      <c r="AK36" s="11" t="str">
        <f>IFERROR(INDEX(REPORT_DATA_BY_ZONE!$A:$AA,$W36,MATCH(AK$15,REPORT_DATA_BY_ZONE!$A$1:$AA$1,0)), "")</f>
        <v/>
      </c>
      <c r="AL36" s="11" t="str">
        <f>IFERROR(INDEX(REPORT_DATA_BY_ZONE!$A:$AA,$W36,MATCH(AL$15,REPORT_DATA_BY_ZONE!$A$1:$AA$1,0)), "")</f>
        <v/>
      </c>
      <c r="AM36" s="11" t="str">
        <f>IFERROR(INDEX(REPORT_DATA_BY_ZONE!$A:$AA,$W36,MATCH(AM$15,REPORT_DATA_BY_ZONE!$A$1:$AA$1,0)), "")</f>
        <v/>
      </c>
    </row>
    <row r="37" spans="20:39" x14ac:dyDescent="0.25">
      <c r="T37" s="40" t="s">
        <v>49</v>
      </c>
      <c r="U37" s="58"/>
      <c r="V37" s="21" t="str">
        <f t="shared" si="7"/>
        <v>2016:2:2:7:TAOYUAN</v>
      </c>
      <c r="W37" s="14" t="e">
        <f>MATCH($V37,REPORT_DATA_BY_ZONE!$A:$A, 0)</f>
        <v>#N/A</v>
      </c>
      <c r="X37" s="11" t="str">
        <f>IFERROR(INDEX(REPORT_DATA_BY_ZONE!$A:$AA,$W37,MATCH(X$15,REPORT_DATA_BY_ZONE!$A$1:$AA$1,0)), "")</f>
        <v/>
      </c>
      <c r="Y37" s="11" t="str">
        <f>IFERROR(INDEX(REPORT_DATA_BY_ZONE!$A:$AA,$W37,MATCH(Y$15,REPORT_DATA_BY_ZONE!$A$1:$AA$1,0)), "")</f>
        <v/>
      </c>
      <c r="Z37" s="11" t="str">
        <f>IFERROR(INDEX(REPORT_DATA_BY_ZONE!$A:$AA,$W37,MATCH(Z$15,REPORT_DATA_BY_ZONE!$A$1:$AA$1,0)), "")</f>
        <v/>
      </c>
      <c r="AA37" s="11" t="str">
        <f>IFERROR(INDEX(REPORT_DATA_BY_ZONE!$A:$AA,$W37,MATCH(AA$15,REPORT_DATA_BY_ZONE!$A$1:$AA$1,0)), "")</f>
        <v/>
      </c>
      <c r="AB37" s="11" t="str">
        <f>IFERROR(INDEX(REPORT_DATA_BY_ZONE!$A:$AA,$W37,MATCH(AB$15,REPORT_DATA_BY_ZONE!$A$1:$AA$1,0)), "")</f>
        <v/>
      </c>
      <c r="AC37" s="11" t="str">
        <f>IFERROR(INDEX(REPORT_DATA_BY_ZONE!$A:$AA,$W37,MATCH(AC$15,REPORT_DATA_BY_ZONE!$A$1:$AA$1,0)), "")</f>
        <v/>
      </c>
      <c r="AD37" s="11" t="str">
        <f>IFERROR(INDEX(REPORT_DATA_BY_ZONE!$A:$AA,$W37,MATCH(AD$15,REPORT_DATA_BY_ZONE!$A$1:$AA$1,0)), "")</f>
        <v/>
      </c>
      <c r="AE37" s="11" t="str">
        <f>IFERROR(INDEX(REPORT_DATA_BY_ZONE!$A:$AA,$W37,MATCH(AE$15,REPORT_DATA_BY_ZONE!$A$1:$AA$1,0)), "")</f>
        <v/>
      </c>
      <c r="AF37" s="11" t="str">
        <f>IFERROR(INDEX(REPORT_DATA_BY_ZONE!$A:$AA,$W37,MATCH(AF$15,REPORT_DATA_BY_ZONE!$A$1:$AA$1,0)), "")</f>
        <v/>
      </c>
      <c r="AG37" s="11" t="str">
        <f>IFERROR(INDEX(REPORT_DATA_BY_ZONE!$A:$AA,$W37,MATCH(AG$15,REPORT_DATA_BY_ZONE!$A$1:$AA$1,0)), "")</f>
        <v/>
      </c>
      <c r="AH37" s="11" t="str">
        <f>IFERROR(INDEX(REPORT_DATA_BY_ZONE!$A:$AA,$W37,MATCH(AH$15,REPORT_DATA_BY_ZONE!$A$1:$AA$1,0)), "")</f>
        <v/>
      </c>
      <c r="AI37" s="11" t="str">
        <f>IFERROR(INDEX(REPORT_DATA_BY_ZONE!$A:$AA,$W37,MATCH(AI$15,REPORT_DATA_BY_ZONE!$A$1:$AA$1,0)), "")</f>
        <v/>
      </c>
      <c r="AJ37" s="11" t="str">
        <f>IFERROR(INDEX(REPORT_DATA_BY_ZONE!$A:$AA,$W37,MATCH(AJ$15,REPORT_DATA_BY_ZONE!$A$1:$AA$1,0)), "")</f>
        <v/>
      </c>
      <c r="AK37" s="11" t="str">
        <f>IFERROR(INDEX(REPORT_DATA_BY_ZONE!$A:$AA,$W37,MATCH(AK$15,REPORT_DATA_BY_ZONE!$A$1:$AA$1,0)), "")</f>
        <v/>
      </c>
      <c r="AL37" s="11" t="str">
        <f>IFERROR(INDEX(REPORT_DATA_BY_ZONE!$A:$AA,$W37,MATCH(AL$15,REPORT_DATA_BY_ZONE!$A$1:$AA$1,0)), "")</f>
        <v/>
      </c>
      <c r="AM37" s="11" t="str">
        <f>IFERROR(INDEX(REPORT_DATA_BY_ZONE!$A:$AA,$W37,MATCH(AM$15,REPORT_DATA_BY_ZONE!$A$1:$AA$1,0)), "")</f>
        <v/>
      </c>
    </row>
    <row r="38" spans="20:39" x14ac:dyDescent="0.25">
      <c r="T38" s="40" t="s">
        <v>48</v>
      </c>
      <c r="U38" s="58" t="s">
        <v>45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IFERROR(INDEX(REPORT_DATA_BY_ZONE!$A:$AA,$W38,MATCH(X$15,REPORT_DATA_BY_ZONE!$A$1:$AA$1,0)), "")</f>
        <v/>
      </c>
      <c r="Y38" s="11" t="str">
        <f>IFERROR(INDEX(REPORT_DATA_BY_ZONE!$A:$AA,$W38,MATCH(Y$15,REPORT_DATA_BY_ZONE!$A$1:$AA$1,0)), "")</f>
        <v/>
      </c>
      <c r="Z38" s="11" t="str">
        <f>IFERROR(INDEX(REPORT_DATA_BY_ZONE!$A:$AA,$W38,MATCH(Z$15,REPORT_DATA_BY_ZONE!$A$1:$AA$1,0)), "")</f>
        <v/>
      </c>
      <c r="AA38" s="11" t="str">
        <f>IFERROR(INDEX(REPORT_DATA_BY_ZONE!$A:$AA,$W38,MATCH(AA$15,REPORT_DATA_BY_ZONE!$A$1:$AA$1,0)), "")</f>
        <v/>
      </c>
      <c r="AB38" s="11" t="str">
        <f>IFERROR(INDEX(REPORT_DATA_BY_ZONE!$A:$AA,$W38,MATCH(AB$15,REPORT_DATA_BY_ZONE!$A$1:$AA$1,0)), "")</f>
        <v/>
      </c>
      <c r="AC38" s="11" t="str">
        <f>IFERROR(INDEX(REPORT_DATA_BY_ZONE!$A:$AA,$W38,MATCH(AC$15,REPORT_DATA_BY_ZONE!$A$1:$AA$1,0)), "")</f>
        <v/>
      </c>
      <c r="AD38" s="11" t="str">
        <f>IFERROR(INDEX(REPORT_DATA_BY_ZONE!$A:$AA,$W38,MATCH(AD$15,REPORT_DATA_BY_ZONE!$A$1:$AA$1,0)), "")</f>
        <v/>
      </c>
      <c r="AE38" s="11" t="str">
        <f>IFERROR(INDEX(REPORT_DATA_BY_ZONE!$A:$AA,$W38,MATCH(AE$15,REPORT_DATA_BY_ZONE!$A$1:$AA$1,0)), "")</f>
        <v/>
      </c>
      <c r="AF38" s="11" t="str">
        <f>IFERROR(INDEX(REPORT_DATA_BY_ZONE!$A:$AA,$W38,MATCH(AF$15,REPORT_DATA_BY_ZONE!$A$1:$AA$1,0)), "")</f>
        <v/>
      </c>
      <c r="AG38" s="11" t="str">
        <f>IFERROR(INDEX(REPORT_DATA_BY_ZONE!$A:$AA,$W38,MATCH(AG$15,REPORT_DATA_BY_ZONE!$A$1:$AA$1,0)), "")</f>
        <v/>
      </c>
      <c r="AH38" s="11" t="str">
        <f>IFERROR(INDEX(REPORT_DATA_BY_ZONE!$A:$AA,$W38,MATCH(AH$15,REPORT_DATA_BY_ZONE!$A$1:$AA$1,0)), "")</f>
        <v/>
      </c>
      <c r="AI38" s="11" t="str">
        <f>IFERROR(INDEX(REPORT_DATA_BY_ZONE!$A:$AA,$W38,MATCH(AI$15,REPORT_DATA_BY_ZONE!$A$1:$AA$1,0)), "")</f>
        <v/>
      </c>
      <c r="AJ38" s="11" t="str">
        <f>IFERROR(INDEX(REPORT_DATA_BY_ZONE!$A:$AA,$W38,MATCH(AJ$15,REPORT_DATA_BY_ZONE!$A$1:$AA$1,0)), "")</f>
        <v/>
      </c>
      <c r="AK38" s="11" t="str">
        <f>IFERROR(INDEX(REPORT_DATA_BY_ZONE!$A:$AA,$W38,MATCH(AK$15,REPORT_DATA_BY_ZONE!$A$1:$AA$1,0)), "")</f>
        <v/>
      </c>
      <c r="AL38" s="11" t="str">
        <f>IFERROR(INDEX(REPORT_DATA_BY_ZONE!$A:$AA,$W38,MATCH(AL$15,REPORT_DATA_BY_ZONE!$A$1:$AA$1,0)), "")</f>
        <v/>
      </c>
      <c r="AM38" s="11" t="str">
        <f>IFERROR(INDEX(REPORT_DATA_BY_ZONE!$A:$AA,$W38,MATCH(AM$15,REPORT_DATA_BY_ZONE!$A$1:$AA$1,0)), "")</f>
        <v/>
      </c>
    </row>
    <row r="39" spans="20:39" x14ac:dyDescent="0.25">
      <c r="T39" s="40" t="s">
        <v>54</v>
      </c>
      <c r="U39" s="58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IFERROR(INDEX(REPORT_DATA_BY_ZONE!$A:$AA,$W39,MATCH(X$15,REPORT_DATA_BY_ZONE!$A$1:$AA$1,0)), "")</f>
        <v/>
      </c>
      <c r="Y39" s="11" t="str">
        <f>IFERROR(INDEX(REPORT_DATA_BY_ZONE!$A:$AA,$W39,MATCH(Y$15,REPORT_DATA_BY_ZONE!$A$1:$AA$1,0)), "")</f>
        <v/>
      </c>
      <c r="Z39" s="11" t="str">
        <f>IFERROR(INDEX(REPORT_DATA_BY_ZONE!$A:$AA,$W39,MATCH(Z$15,REPORT_DATA_BY_ZONE!$A$1:$AA$1,0)), "")</f>
        <v/>
      </c>
      <c r="AA39" s="11" t="str">
        <f>IFERROR(INDEX(REPORT_DATA_BY_ZONE!$A:$AA,$W39,MATCH(AA$15,REPORT_DATA_BY_ZONE!$A$1:$AA$1,0)), "")</f>
        <v/>
      </c>
      <c r="AB39" s="11" t="str">
        <f>IFERROR(INDEX(REPORT_DATA_BY_ZONE!$A:$AA,$W39,MATCH(AB$15,REPORT_DATA_BY_ZONE!$A$1:$AA$1,0)), "")</f>
        <v/>
      </c>
      <c r="AC39" s="11" t="str">
        <f>IFERROR(INDEX(REPORT_DATA_BY_ZONE!$A:$AA,$W39,MATCH(AC$15,REPORT_DATA_BY_ZONE!$A$1:$AA$1,0)), "")</f>
        <v/>
      </c>
      <c r="AD39" s="11" t="str">
        <f>IFERROR(INDEX(REPORT_DATA_BY_ZONE!$A:$AA,$W39,MATCH(AD$15,REPORT_DATA_BY_ZONE!$A$1:$AA$1,0)), "")</f>
        <v/>
      </c>
      <c r="AE39" s="11" t="str">
        <f>IFERROR(INDEX(REPORT_DATA_BY_ZONE!$A:$AA,$W39,MATCH(AE$15,REPORT_DATA_BY_ZONE!$A$1:$AA$1,0)), "")</f>
        <v/>
      </c>
      <c r="AF39" s="11" t="str">
        <f>IFERROR(INDEX(REPORT_DATA_BY_ZONE!$A:$AA,$W39,MATCH(AF$15,REPORT_DATA_BY_ZONE!$A$1:$AA$1,0)), "")</f>
        <v/>
      </c>
      <c r="AG39" s="11" t="str">
        <f>IFERROR(INDEX(REPORT_DATA_BY_ZONE!$A:$AA,$W39,MATCH(AG$15,REPORT_DATA_BY_ZONE!$A$1:$AA$1,0)), "")</f>
        <v/>
      </c>
      <c r="AH39" s="11" t="str">
        <f>IFERROR(INDEX(REPORT_DATA_BY_ZONE!$A:$AA,$W39,MATCH(AH$15,REPORT_DATA_BY_ZONE!$A$1:$AA$1,0)), "")</f>
        <v/>
      </c>
      <c r="AI39" s="11" t="str">
        <f>IFERROR(INDEX(REPORT_DATA_BY_ZONE!$A:$AA,$W39,MATCH(AI$15,REPORT_DATA_BY_ZONE!$A$1:$AA$1,0)), "")</f>
        <v/>
      </c>
      <c r="AJ39" s="11" t="str">
        <f>IFERROR(INDEX(REPORT_DATA_BY_ZONE!$A:$AA,$W39,MATCH(AJ$15,REPORT_DATA_BY_ZONE!$A$1:$AA$1,0)), "")</f>
        <v/>
      </c>
      <c r="AK39" s="11" t="str">
        <f>IFERROR(INDEX(REPORT_DATA_BY_ZONE!$A:$AA,$W39,MATCH(AK$15,REPORT_DATA_BY_ZONE!$A$1:$AA$1,0)), "")</f>
        <v/>
      </c>
      <c r="AL39" s="11" t="str">
        <f>IFERROR(INDEX(REPORT_DATA_BY_ZONE!$A:$AA,$W39,MATCH(AL$15,REPORT_DATA_BY_ZONE!$A$1:$AA$1,0)), "")</f>
        <v/>
      </c>
      <c r="AM39" s="11" t="str">
        <f>IFERROR(INDEX(REPORT_DATA_BY_ZONE!$A:$AA,$W39,MATCH(AM$15,REPORT_DATA_BY_ZONE!$A$1:$AA$1,0)), "")</f>
        <v/>
      </c>
    </row>
    <row r="40" spans="20:39" x14ac:dyDescent="0.25">
      <c r="T40" s="40" t="s">
        <v>52</v>
      </c>
      <c r="U40" s="58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IFERROR(INDEX(REPORT_DATA_BY_ZONE!$A:$AA,$W40,MATCH(X$15,REPORT_DATA_BY_ZONE!$A$1:$AA$1,0)), "")</f>
        <v/>
      </c>
      <c r="Y40" s="11" t="str">
        <f>IFERROR(INDEX(REPORT_DATA_BY_ZONE!$A:$AA,$W40,MATCH(Y$15,REPORT_DATA_BY_ZONE!$A$1:$AA$1,0)), "")</f>
        <v/>
      </c>
      <c r="Z40" s="11" t="str">
        <f>IFERROR(INDEX(REPORT_DATA_BY_ZONE!$A:$AA,$W40,MATCH(Z$15,REPORT_DATA_BY_ZONE!$A$1:$AA$1,0)), "")</f>
        <v/>
      </c>
      <c r="AA40" s="11" t="str">
        <f>IFERROR(INDEX(REPORT_DATA_BY_ZONE!$A:$AA,$W40,MATCH(AA$15,REPORT_DATA_BY_ZONE!$A$1:$AA$1,0)), "")</f>
        <v/>
      </c>
      <c r="AB40" s="11" t="str">
        <f>IFERROR(INDEX(REPORT_DATA_BY_ZONE!$A:$AA,$W40,MATCH(AB$15,REPORT_DATA_BY_ZONE!$A$1:$AA$1,0)), "")</f>
        <v/>
      </c>
      <c r="AC40" s="11" t="str">
        <f>IFERROR(INDEX(REPORT_DATA_BY_ZONE!$A:$AA,$W40,MATCH(AC$15,REPORT_DATA_BY_ZONE!$A$1:$AA$1,0)), "")</f>
        <v/>
      </c>
      <c r="AD40" s="11" t="str">
        <f>IFERROR(INDEX(REPORT_DATA_BY_ZONE!$A:$AA,$W40,MATCH(AD$15,REPORT_DATA_BY_ZONE!$A$1:$AA$1,0)), "")</f>
        <v/>
      </c>
      <c r="AE40" s="11" t="str">
        <f>IFERROR(INDEX(REPORT_DATA_BY_ZONE!$A:$AA,$W40,MATCH(AE$15,REPORT_DATA_BY_ZONE!$A$1:$AA$1,0)), "")</f>
        <v/>
      </c>
      <c r="AF40" s="11" t="str">
        <f>IFERROR(INDEX(REPORT_DATA_BY_ZONE!$A:$AA,$W40,MATCH(AF$15,REPORT_DATA_BY_ZONE!$A$1:$AA$1,0)), "")</f>
        <v/>
      </c>
      <c r="AG40" s="11" t="str">
        <f>IFERROR(INDEX(REPORT_DATA_BY_ZONE!$A:$AA,$W40,MATCH(AG$15,REPORT_DATA_BY_ZONE!$A$1:$AA$1,0)), "")</f>
        <v/>
      </c>
      <c r="AH40" s="11" t="str">
        <f>IFERROR(INDEX(REPORT_DATA_BY_ZONE!$A:$AA,$W40,MATCH(AH$15,REPORT_DATA_BY_ZONE!$A$1:$AA$1,0)), "")</f>
        <v/>
      </c>
      <c r="AI40" s="11" t="str">
        <f>IFERROR(INDEX(REPORT_DATA_BY_ZONE!$A:$AA,$W40,MATCH(AI$15,REPORT_DATA_BY_ZONE!$A$1:$AA$1,0)), "")</f>
        <v/>
      </c>
      <c r="AJ40" s="11" t="str">
        <f>IFERROR(INDEX(REPORT_DATA_BY_ZONE!$A:$AA,$W40,MATCH(AJ$15,REPORT_DATA_BY_ZONE!$A$1:$AA$1,0)), "")</f>
        <v/>
      </c>
      <c r="AK40" s="11" t="str">
        <f>IFERROR(INDEX(REPORT_DATA_BY_ZONE!$A:$AA,$W40,MATCH(AK$15,REPORT_DATA_BY_ZONE!$A$1:$AA$1,0)), "")</f>
        <v/>
      </c>
      <c r="AL40" s="11" t="str">
        <f>IFERROR(INDEX(REPORT_DATA_BY_ZONE!$A:$AA,$W40,MATCH(AL$15,REPORT_DATA_BY_ZONE!$A$1:$AA$1,0)), "")</f>
        <v/>
      </c>
      <c r="AM40" s="11" t="str">
        <f>IFERROR(INDEX(REPORT_DATA_BY_ZONE!$A:$AA,$W40,MATCH(AM$15,REPORT_DATA_BY_ZONE!$A$1:$AA$1,0)), "")</f>
        <v/>
      </c>
    </row>
    <row r="41" spans="20:39" x14ac:dyDescent="0.25">
      <c r="T41" s="40" t="s">
        <v>51</v>
      </c>
      <c r="U41" s="58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IFERROR(INDEX(REPORT_DATA_BY_ZONE!$A:$AA,$W41,MATCH(X$15,REPORT_DATA_BY_ZONE!$A$1:$AA$1,0)), "")</f>
        <v/>
      </c>
      <c r="Y41" s="11" t="str">
        <f>IFERROR(INDEX(REPORT_DATA_BY_ZONE!$A:$AA,$W41,MATCH(Y$15,REPORT_DATA_BY_ZONE!$A$1:$AA$1,0)), "")</f>
        <v/>
      </c>
      <c r="Z41" s="11" t="str">
        <f>IFERROR(INDEX(REPORT_DATA_BY_ZONE!$A:$AA,$W41,MATCH(Z$15,REPORT_DATA_BY_ZONE!$A$1:$AA$1,0)), "")</f>
        <v/>
      </c>
      <c r="AA41" s="11" t="str">
        <f>IFERROR(INDEX(REPORT_DATA_BY_ZONE!$A:$AA,$W41,MATCH(AA$15,REPORT_DATA_BY_ZONE!$A$1:$AA$1,0)), "")</f>
        <v/>
      </c>
      <c r="AB41" s="11" t="str">
        <f>IFERROR(INDEX(REPORT_DATA_BY_ZONE!$A:$AA,$W41,MATCH(AB$15,REPORT_DATA_BY_ZONE!$A$1:$AA$1,0)), "")</f>
        <v/>
      </c>
      <c r="AC41" s="11" t="str">
        <f>IFERROR(INDEX(REPORT_DATA_BY_ZONE!$A:$AA,$W41,MATCH(AC$15,REPORT_DATA_BY_ZONE!$A$1:$AA$1,0)), "")</f>
        <v/>
      </c>
      <c r="AD41" s="11" t="str">
        <f>IFERROR(INDEX(REPORT_DATA_BY_ZONE!$A:$AA,$W41,MATCH(AD$15,REPORT_DATA_BY_ZONE!$A$1:$AA$1,0)), "")</f>
        <v/>
      </c>
      <c r="AE41" s="11" t="str">
        <f>IFERROR(INDEX(REPORT_DATA_BY_ZONE!$A:$AA,$W41,MATCH(AE$15,REPORT_DATA_BY_ZONE!$A$1:$AA$1,0)), "")</f>
        <v/>
      </c>
      <c r="AF41" s="11" t="str">
        <f>IFERROR(INDEX(REPORT_DATA_BY_ZONE!$A:$AA,$W41,MATCH(AF$15,REPORT_DATA_BY_ZONE!$A$1:$AA$1,0)), "")</f>
        <v/>
      </c>
      <c r="AG41" s="11" t="str">
        <f>IFERROR(INDEX(REPORT_DATA_BY_ZONE!$A:$AA,$W41,MATCH(AG$15,REPORT_DATA_BY_ZONE!$A$1:$AA$1,0)), "")</f>
        <v/>
      </c>
      <c r="AH41" s="11" t="str">
        <f>IFERROR(INDEX(REPORT_DATA_BY_ZONE!$A:$AA,$W41,MATCH(AH$15,REPORT_DATA_BY_ZONE!$A$1:$AA$1,0)), "")</f>
        <v/>
      </c>
      <c r="AI41" s="11" t="str">
        <f>IFERROR(INDEX(REPORT_DATA_BY_ZONE!$A:$AA,$W41,MATCH(AI$15,REPORT_DATA_BY_ZONE!$A$1:$AA$1,0)), "")</f>
        <v/>
      </c>
      <c r="AJ41" s="11" t="str">
        <f>IFERROR(INDEX(REPORT_DATA_BY_ZONE!$A:$AA,$W41,MATCH(AJ$15,REPORT_DATA_BY_ZONE!$A$1:$AA$1,0)), "")</f>
        <v/>
      </c>
      <c r="AK41" s="11" t="str">
        <f>IFERROR(INDEX(REPORT_DATA_BY_ZONE!$A:$AA,$W41,MATCH(AK$15,REPORT_DATA_BY_ZONE!$A$1:$AA$1,0)), "")</f>
        <v/>
      </c>
      <c r="AL41" s="11" t="str">
        <f>IFERROR(INDEX(REPORT_DATA_BY_ZONE!$A:$AA,$W41,MATCH(AL$15,REPORT_DATA_BY_ZONE!$A$1:$AA$1,0)), "")</f>
        <v/>
      </c>
      <c r="AM41" s="11" t="str">
        <f>IFERROR(INDEX(REPORT_DATA_BY_ZONE!$A:$AA,$W41,MATCH(AM$15,REPORT_DATA_BY_ZONE!$A$1:$AA$1,0)), "")</f>
        <v/>
      </c>
    </row>
    <row r="42" spans="20:39" x14ac:dyDescent="0.25">
      <c r="T42" s="40" t="s">
        <v>50</v>
      </c>
      <c r="U42" s="58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IFERROR(INDEX(REPORT_DATA_BY_ZONE!$A:$AA,$W42,MATCH(X$15,REPORT_DATA_BY_ZONE!$A$1:$AA$1,0)), "")</f>
        <v/>
      </c>
      <c r="Y42" s="11" t="str">
        <f>IFERROR(INDEX(REPORT_DATA_BY_ZONE!$A:$AA,$W42,MATCH(Y$15,REPORT_DATA_BY_ZONE!$A$1:$AA$1,0)), "")</f>
        <v/>
      </c>
      <c r="Z42" s="11" t="str">
        <f>IFERROR(INDEX(REPORT_DATA_BY_ZONE!$A:$AA,$W42,MATCH(Z$15,REPORT_DATA_BY_ZONE!$A$1:$AA$1,0)), "")</f>
        <v/>
      </c>
      <c r="AA42" s="11" t="str">
        <f>IFERROR(INDEX(REPORT_DATA_BY_ZONE!$A:$AA,$W42,MATCH(AA$15,REPORT_DATA_BY_ZONE!$A$1:$AA$1,0)), "")</f>
        <v/>
      </c>
      <c r="AB42" s="11" t="str">
        <f>IFERROR(INDEX(REPORT_DATA_BY_ZONE!$A:$AA,$W42,MATCH(AB$15,REPORT_DATA_BY_ZONE!$A$1:$AA$1,0)), "")</f>
        <v/>
      </c>
      <c r="AC42" s="11" t="str">
        <f>IFERROR(INDEX(REPORT_DATA_BY_ZONE!$A:$AA,$W42,MATCH(AC$15,REPORT_DATA_BY_ZONE!$A$1:$AA$1,0)), "")</f>
        <v/>
      </c>
      <c r="AD42" s="11" t="str">
        <f>IFERROR(INDEX(REPORT_DATA_BY_ZONE!$A:$AA,$W42,MATCH(AD$15,REPORT_DATA_BY_ZONE!$A$1:$AA$1,0)), "")</f>
        <v/>
      </c>
      <c r="AE42" s="11" t="str">
        <f>IFERROR(INDEX(REPORT_DATA_BY_ZONE!$A:$AA,$W42,MATCH(AE$15,REPORT_DATA_BY_ZONE!$A$1:$AA$1,0)), "")</f>
        <v/>
      </c>
      <c r="AF42" s="11" t="str">
        <f>IFERROR(INDEX(REPORT_DATA_BY_ZONE!$A:$AA,$W42,MATCH(AF$15,REPORT_DATA_BY_ZONE!$A$1:$AA$1,0)), "")</f>
        <v/>
      </c>
      <c r="AG42" s="11" t="str">
        <f>IFERROR(INDEX(REPORT_DATA_BY_ZONE!$A:$AA,$W42,MATCH(AG$15,REPORT_DATA_BY_ZONE!$A$1:$AA$1,0)), "")</f>
        <v/>
      </c>
      <c r="AH42" s="11" t="str">
        <f>IFERROR(INDEX(REPORT_DATA_BY_ZONE!$A:$AA,$W42,MATCH(AH$15,REPORT_DATA_BY_ZONE!$A$1:$AA$1,0)), "")</f>
        <v/>
      </c>
      <c r="AI42" s="11" t="str">
        <f>IFERROR(INDEX(REPORT_DATA_BY_ZONE!$A:$AA,$W42,MATCH(AI$15,REPORT_DATA_BY_ZONE!$A$1:$AA$1,0)), "")</f>
        <v/>
      </c>
      <c r="AJ42" s="11" t="str">
        <f>IFERROR(INDEX(REPORT_DATA_BY_ZONE!$A:$AA,$W42,MATCH(AJ$15,REPORT_DATA_BY_ZONE!$A$1:$AA$1,0)), "")</f>
        <v/>
      </c>
      <c r="AK42" s="11" t="str">
        <f>IFERROR(INDEX(REPORT_DATA_BY_ZONE!$A:$AA,$W42,MATCH(AK$15,REPORT_DATA_BY_ZONE!$A$1:$AA$1,0)), "")</f>
        <v/>
      </c>
      <c r="AL42" s="11" t="str">
        <f>IFERROR(INDEX(REPORT_DATA_BY_ZONE!$A:$AA,$W42,MATCH(AL$15,REPORT_DATA_BY_ZONE!$A$1:$AA$1,0)), "")</f>
        <v/>
      </c>
      <c r="AM42" s="11" t="str">
        <f>IFERROR(INDEX(REPORT_DATA_BY_ZONE!$A:$AA,$W42,MATCH(AM$15,REPORT_DATA_BY_ZONE!$A$1:$AA$1,0)), "")</f>
        <v/>
      </c>
    </row>
    <row r="43" spans="20:39" x14ac:dyDescent="0.25">
      <c r="T43" s="40" t="s">
        <v>59</v>
      </c>
      <c r="U43" s="58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IFERROR(INDEX(REPORT_DATA_BY_ZONE!$A:$AA,$W43,MATCH(X$15,REPORT_DATA_BY_ZONE!$A$1:$AA$1,0)), "")</f>
        <v/>
      </c>
      <c r="Y43" s="11" t="str">
        <f>IFERROR(INDEX(REPORT_DATA_BY_ZONE!$A:$AA,$W43,MATCH(Y$15,REPORT_DATA_BY_ZONE!$A$1:$AA$1,0)), "")</f>
        <v/>
      </c>
      <c r="Z43" s="11" t="str">
        <f>IFERROR(INDEX(REPORT_DATA_BY_ZONE!$A:$AA,$W43,MATCH(Z$15,REPORT_DATA_BY_ZONE!$A$1:$AA$1,0)), "")</f>
        <v/>
      </c>
      <c r="AA43" s="11" t="str">
        <f>IFERROR(INDEX(REPORT_DATA_BY_ZONE!$A:$AA,$W43,MATCH(AA$15,REPORT_DATA_BY_ZONE!$A$1:$AA$1,0)), "")</f>
        <v/>
      </c>
      <c r="AB43" s="11" t="str">
        <f>IFERROR(INDEX(REPORT_DATA_BY_ZONE!$A:$AA,$W43,MATCH(AB$15,REPORT_DATA_BY_ZONE!$A$1:$AA$1,0)), "")</f>
        <v/>
      </c>
      <c r="AC43" s="11" t="str">
        <f>IFERROR(INDEX(REPORT_DATA_BY_ZONE!$A:$AA,$W43,MATCH(AC$15,REPORT_DATA_BY_ZONE!$A$1:$AA$1,0)), "")</f>
        <v/>
      </c>
      <c r="AD43" s="11" t="str">
        <f>IFERROR(INDEX(REPORT_DATA_BY_ZONE!$A:$AA,$W43,MATCH(AD$15,REPORT_DATA_BY_ZONE!$A$1:$AA$1,0)), "")</f>
        <v/>
      </c>
      <c r="AE43" s="11" t="str">
        <f>IFERROR(INDEX(REPORT_DATA_BY_ZONE!$A:$AA,$W43,MATCH(AE$15,REPORT_DATA_BY_ZONE!$A$1:$AA$1,0)), "")</f>
        <v/>
      </c>
      <c r="AF43" s="11" t="str">
        <f>IFERROR(INDEX(REPORT_DATA_BY_ZONE!$A:$AA,$W43,MATCH(AF$15,REPORT_DATA_BY_ZONE!$A$1:$AA$1,0)), "")</f>
        <v/>
      </c>
      <c r="AG43" s="11" t="str">
        <f>IFERROR(INDEX(REPORT_DATA_BY_ZONE!$A:$AA,$W43,MATCH(AG$15,REPORT_DATA_BY_ZONE!$A$1:$AA$1,0)), "")</f>
        <v/>
      </c>
      <c r="AH43" s="11" t="str">
        <f>IFERROR(INDEX(REPORT_DATA_BY_ZONE!$A:$AA,$W43,MATCH(AH$15,REPORT_DATA_BY_ZONE!$A$1:$AA$1,0)), "")</f>
        <v/>
      </c>
      <c r="AI43" s="11" t="str">
        <f>IFERROR(INDEX(REPORT_DATA_BY_ZONE!$A:$AA,$W43,MATCH(AI$15,REPORT_DATA_BY_ZONE!$A$1:$AA$1,0)), "")</f>
        <v/>
      </c>
      <c r="AJ43" s="11" t="str">
        <f>IFERROR(INDEX(REPORT_DATA_BY_ZONE!$A:$AA,$W43,MATCH(AJ$15,REPORT_DATA_BY_ZONE!$A$1:$AA$1,0)), "")</f>
        <v/>
      </c>
      <c r="AK43" s="11" t="str">
        <f>IFERROR(INDEX(REPORT_DATA_BY_ZONE!$A:$AA,$W43,MATCH(AK$15,REPORT_DATA_BY_ZONE!$A$1:$AA$1,0)), "")</f>
        <v/>
      </c>
      <c r="AL43" s="11" t="str">
        <f>IFERROR(INDEX(REPORT_DATA_BY_ZONE!$A:$AA,$W43,MATCH(AL$15,REPORT_DATA_BY_ZONE!$A$1:$AA$1,0)), "")</f>
        <v/>
      </c>
      <c r="AM43" s="11" t="str">
        <f>IFERROR(INDEX(REPORT_DATA_BY_ZONE!$A:$AA,$W43,MATCH(AM$15,REPORT_DATA_BY_ZONE!$A$1:$AA$1,0)), "")</f>
        <v/>
      </c>
    </row>
    <row r="44" spans="20:39" x14ac:dyDescent="0.25">
      <c r="T44" s="40" t="s">
        <v>55</v>
      </c>
      <c r="U44" s="58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IFERROR(INDEX(REPORT_DATA_BY_ZONE!$A:$AA,$W44,MATCH(X$15,REPORT_DATA_BY_ZONE!$A$1:$AA$1,0)), "")</f>
        <v/>
      </c>
      <c r="Y44" s="11" t="str">
        <f>IFERROR(INDEX(REPORT_DATA_BY_ZONE!$A:$AA,$W44,MATCH(Y$15,REPORT_DATA_BY_ZONE!$A$1:$AA$1,0)), "")</f>
        <v/>
      </c>
      <c r="Z44" s="11" t="str">
        <f>IFERROR(INDEX(REPORT_DATA_BY_ZONE!$A:$AA,$W44,MATCH(Z$15,REPORT_DATA_BY_ZONE!$A$1:$AA$1,0)), "")</f>
        <v/>
      </c>
      <c r="AA44" s="11" t="str">
        <f>IFERROR(INDEX(REPORT_DATA_BY_ZONE!$A:$AA,$W44,MATCH(AA$15,REPORT_DATA_BY_ZONE!$A$1:$AA$1,0)), "")</f>
        <v/>
      </c>
      <c r="AB44" s="11" t="str">
        <f>IFERROR(INDEX(REPORT_DATA_BY_ZONE!$A:$AA,$W44,MATCH(AB$15,REPORT_DATA_BY_ZONE!$A$1:$AA$1,0)), "")</f>
        <v/>
      </c>
      <c r="AC44" s="11" t="str">
        <f>IFERROR(INDEX(REPORT_DATA_BY_ZONE!$A:$AA,$W44,MATCH(AC$15,REPORT_DATA_BY_ZONE!$A$1:$AA$1,0)), "")</f>
        <v/>
      </c>
      <c r="AD44" s="11" t="str">
        <f>IFERROR(INDEX(REPORT_DATA_BY_ZONE!$A:$AA,$W44,MATCH(AD$15,REPORT_DATA_BY_ZONE!$A$1:$AA$1,0)), "")</f>
        <v/>
      </c>
      <c r="AE44" s="11" t="str">
        <f>IFERROR(INDEX(REPORT_DATA_BY_ZONE!$A:$AA,$W44,MATCH(AE$15,REPORT_DATA_BY_ZONE!$A$1:$AA$1,0)), "")</f>
        <v/>
      </c>
      <c r="AF44" s="11" t="str">
        <f>IFERROR(INDEX(REPORT_DATA_BY_ZONE!$A:$AA,$W44,MATCH(AF$15,REPORT_DATA_BY_ZONE!$A$1:$AA$1,0)), "")</f>
        <v/>
      </c>
      <c r="AG44" s="11" t="str">
        <f>IFERROR(INDEX(REPORT_DATA_BY_ZONE!$A:$AA,$W44,MATCH(AG$15,REPORT_DATA_BY_ZONE!$A$1:$AA$1,0)), "")</f>
        <v/>
      </c>
      <c r="AH44" s="11" t="str">
        <f>IFERROR(INDEX(REPORT_DATA_BY_ZONE!$A:$AA,$W44,MATCH(AH$15,REPORT_DATA_BY_ZONE!$A$1:$AA$1,0)), "")</f>
        <v/>
      </c>
      <c r="AI44" s="11" t="str">
        <f>IFERROR(INDEX(REPORT_DATA_BY_ZONE!$A:$AA,$W44,MATCH(AI$15,REPORT_DATA_BY_ZONE!$A$1:$AA$1,0)), "")</f>
        <v/>
      </c>
      <c r="AJ44" s="11" t="str">
        <f>IFERROR(INDEX(REPORT_DATA_BY_ZONE!$A:$AA,$W44,MATCH(AJ$15,REPORT_DATA_BY_ZONE!$A$1:$AA$1,0)), "")</f>
        <v/>
      </c>
      <c r="AK44" s="11" t="str">
        <f>IFERROR(INDEX(REPORT_DATA_BY_ZONE!$A:$AA,$W44,MATCH(AK$15,REPORT_DATA_BY_ZONE!$A$1:$AA$1,0)), "")</f>
        <v/>
      </c>
      <c r="AL44" s="11" t="str">
        <f>IFERROR(INDEX(REPORT_DATA_BY_ZONE!$A:$AA,$W44,MATCH(AL$15,REPORT_DATA_BY_ZONE!$A$1:$AA$1,0)), "")</f>
        <v/>
      </c>
      <c r="AM44" s="11" t="str">
        <f>IFERROR(INDEX(REPORT_DATA_BY_ZONE!$A:$AA,$W44,MATCH(AM$15,REPORT_DATA_BY_ZONE!$A$1:$AA$1,0)), "")</f>
        <v/>
      </c>
    </row>
    <row r="45" spans="20:39" x14ac:dyDescent="0.25">
      <c r="T45" s="40" t="s">
        <v>58</v>
      </c>
      <c r="U45" s="58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IFERROR(INDEX(REPORT_DATA_BY_ZONE!$A:$AA,$W45,MATCH(X$15,REPORT_DATA_BY_ZONE!$A$1:$AA$1,0)), "")</f>
        <v/>
      </c>
      <c r="Y45" s="11" t="str">
        <f>IFERROR(INDEX(REPORT_DATA_BY_ZONE!$A:$AA,$W45,MATCH(Y$15,REPORT_DATA_BY_ZONE!$A$1:$AA$1,0)), "")</f>
        <v/>
      </c>
      <c r="Z45" s="11" t="str">
        <f>IFERROR(INDEX(REPORT_DATA_BY_ZONE!$A:$AA,$W45,MATCH(Z$15,REPORT_DATA_BY_ZONE!$A$1:$AA$1,0)), "")</f>
        <v/>
      </c>
      <c r="AA45" s="11" t="str">
        <f>IFERROR(INDEX(REPORT_DATA_BY_ZONE!$A:$AA,$W45,MATCH(AA$15,REPORT_DATA_BY_ZONE!$A$1:$AA$1,0)), "")</f>
        <v/>
      </c>
      <c r="AB45" s="11" t="str">
        <f>IFERROR(INDEX(REPORT_DATA_BY_ZONE!$A:$AA,$W45,MATCH(AB$15,REPORT_DATA_BY_ZONE!$A$1:$AA$1,0)), "")</f>
        <v/>
      </c>
      <c r="AC45" s="11" t="str">
        <f>IFERROR(INDEX(REPORT_DATA_BY_ZONE!$A:$AA,$W45,MATCH(AC$15,REPORT_DATA_BY_ZONE!$A$1:$AA$1,0)), "")</f>
        <v/>
      </c>
      <c r="AD45" s="11" t="str">
        <f>IFERROR(INDEX(REPORT_DATA_BY_ZONE!$A:$AA,$W45,MATCH(AD$15,REPORT_DATA_BY_ZONE!$A$1:$AA$1,0)), "")</f>
        <v/>
      </c>
      <c r="AE45" s="11" t="str">
        <f>IFERROR(INDEX(REPORT_DATA_BY_ZONE!$A:$AA,$W45,MATCH(AE$15,REPORT_DATA_BY_ZONE!$A$1:$AA$1,0)), "")</f>
        <v/>
      </c>
      <c r="AF45" s="11" t="str">
        <f>IFERROR(INDEX(REPORT_DATA_BY_ZONE!$A:$AA,$W45,MATCH(AF$15,REPORT_DATA_BY_ZONE!$A$1:$AA$1,0)), "")</f>
        <v/>
      </c>
      <c r="AG45" s="11" t="str">
        <f>IFERROR(INDEX(REPORT_DATA_BY_ZONE!$A:$AA,$W45,MATCH(AG$15,REPORT_DATA_BY_ZONE!$A$1:$AA$1,0)), "")</f>
        <v/>
      </c>
      <c r="AH45" s="11" t="str">
        <f>IFERROR(INDEX(REPORT_DATA_BY_ZONE!$A:$AA,$W45,MATCH(AH$15,REPORT_DATA_BY_ZONE!$A$1:$AA$1,0)), "")</f>
        <v/>
      </c>
      <c r="AI45" s="11" t="str">
        <f>IFERROR(INDEX(REPORT_DATA_BY_ZONE!$A:$AA,$W45,MATCH(AI$15,REPORT_DATA_BY_ZONE!$A$1:$AA$1,0)), "")</f>
        <v/>
      </c>
      <c r="AJ45" s="11" t="str">
        <f>IFERROR(INDEX(REPORT_DATA_BY_ZONE!$A:$AA,$W45,MATCH(AJ$15,REPORT_DATA_BY_ZONE!$A$1:$AA$1,0)), "")</f>
        <v/>
      </c>
      <c r="AK45" s="11" t="str">
        <f>IFERROR(INDEX(REPORT_DATA_BY_ZONE!$A:$AA,$W45,MATCH(AK$15,REPORT_DATA_BY_ZONE!$A$1:$AA$1,0)), "")</f>
        <v/>
      </c>
      <c r="AL45" s="11" t="str">
        <f>IFERROR(INDEX(REPORT_DATA_BY_ZONE!$A:$AA,$W45,MATCH(AL$15,REPORT_DATA_BY_ZONE!$A$1:$AA$1,0)), "")</f>
        <v/>
      </c>
      <c r="AM45" s="11" t="str">
        <f>IFERROR(INDEX(REPORT_DATA_BY_ZONE!$A:$AA,$W45,MATCH(AM$15,REPORT_DATA_BY_ZONE!$A$1:$AA$1,0)), "")</f>
        <v/>
      </c>
    </row>
    <row r="46" spans="20:39" x14ac:dyDescent="0.25">
      <c r="T46" s="40" t="s">
        <v>57</v>
      </c>
      <c r="U46" s="58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IFERROR(INDEX(REPORT_DATA_BY_ZONE!$A:$AA,$W46,MATCH(X$15,REPORT_DATA_BY_ZONE!$A$1:$AA$1,0)), "")</f>
        <v/>
      </c>
      <c r="Y46" s="11" t="str">
        <f>IFERROR(INDEX(REPORT_DATA_BY_ZONE!$A:$AA,$W46,MATCH(Y$15,REPORT_DATA_BY_ZONE!$A$1:$AA$1,0)), "")</f>
        <v/>
      </c>
      <c r="Z46" s="11" t="str">
        <f>IFERROR(INDEX(REPORT_DATA_BY_ZONE!$A:$AA,$W46,MATCH(Z$15,REPORT_DATA_BY_ZONE!$A$1:$AA$1,0)), "")</f>
        <v/>
      </c>
      <c r="AA46" s="11" t="str">
        <f>IFERROR(INDEX(REPORT_DATA_BY_ZONE!$A:$AA,$W46,MATCH(AA$15,REPORT_DATA_BY_ZONE!$A$1:$AA$1,0)), "")</f>
        <v/>
      </c>
      <c r="AB46" s="11" t="str">
        <f>IFERROR(INDEX(REPORT_DATA_BY_ZONE!$A:$AA,$W46,MATCH(AB$15,REPORT_DATA_BY_ZONE!$A$1:$AA$1,0)), "")</f>
        <v/>
      </c>
      <c r="AC46" s="11" t="str">
        <f>IFERROR(INDEX(REPORT_DATA_BY_ZONE!$A:$AA,$W46,MATCH(AC$15,REPORT_DATA_BY_ZONE!$A$1:$AA$1,0)), "")</f>
        <v/>
      </c>
      <c r="AD46" s="11" t="str">
        <f>IFERROR(INDEX(REPORT_DATA_BY_ZONE!$A:$AA,$W46,MATCH(AD$15,REPORT_DATA_BY_ZONE!$A$1:$AA$1,0)), "")</f>
        <v/>
      </c>
      <c r="AE46" s="11" t="str">
        <f>IFERROR(INDEX(REPORT_DATA_BY_ZONE!$A:$AA,$W46,MATCH(AE$15,REPORT_DATA_BY_ZONE!$A$1:$AA$1,0)), "")</f>
        <v/>
      </c>
      <c r="AF46" s="11" t="str">
        <f>IFERROR(INDEX(REPORT_DATA_BY_ZONE!$A:$AA,$W46,MATCH(AF$15,REPORT_DATA_BY_ZONE!$A$1:$AA$1,0)), "")</f>
        <v/>
      </c>
      <c r="AG46" s="11" t="str">
        <f>IFERROR(INDEX(REPORT_DATA_BY_ZONE!$A:$AA,$W46,MATCH(AG$15,REPORT_DATA_BY_ZONE!$A$1:$AA$1,0)), "")</f>
        <v/>
      </c>
      <c r="AH46" s="11" t="str">
        <f>IFERROR(INDEX(REPORT_DATA_BY_ZONE!$A:$AA,$W46,MATCH(AH$15,REPORT_DATA_BY_ZONE!$A$1:$AA$1,0)), "")</f>
        <v/>
      </c>
      <c r="AI46" s="11" t="str">
        <f>IFERROR(INDEX(REPORT_DATA_BY_ZONE!$A:$AA,$W46,MATCH(AI$15,REPORT_DATA_BY_ZONE!$A$1:$AA$1,0)), "")</f>
        <v/>
      </c>
      <c r="AJ46" s="11" t="str">
        <f>IFERROR(INDEX(REPORT_DATA_BY_ZONE!$A:$AA,$W46,MATCH(AJ$15,REPORT_DATA_BY_ZONE!$A$1:$AA$1,0)), "")</f>
        <v/>
      </c>
      <c r="AK46" s="11" t="str">
        <f>IFERROR(INDEX(REPORT_DATA_BY_ZONE!$A:$AA,$W46,MATCH(AK$15,REPORT_DATA_BY_ZONE!$A$1:$AA$1,0)), "")</f>
        <v/>
      </c>
      <c r="AL46" s="11" t="str">
        <f>IFERROR(INDEX(REPORT_DATA_BY_ZONE!$A:$AA,$W46,MATCH(AL$15,REPORT_DATA_BY_ZONE!$A$1:$AA$1,0)), "")</f>
        <v/>
      </c>
      <c r="AM46" s="11" t="str">
        <f>IFERROR(INDEX(REPORT_DATA_BY_ZONE!$A:$AA,$W46,MATCH(AM$15,REPORT_DATA_BY_ZONE!$A$1:$AA$1,0)), "")</f>
        <v/>
      </c>
    </row>
    <row r="47" spans="20:39" x14ac:dyDescent="0.25">
      <c r="T47" s="40" t="s">
        <v>56</v>
      </c>
      <c r="U47" s="58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IFERROR(INDEX(REPORT_DATA_BY_ZONE!$A:$AA,$W47,MATCH(X$15,REPORT_DATA_BY_ZONE!$A$1:$AA$1,0)), "")</f>
        <v/>
      </c>
      <c r="Y47" s="11" t="str">
        <f>IFERROR(INDEX(REPORT_DATA_BY_ZONE!$A:$AA,$W47,MATCH(Y$15,REPORT_DATA_BY_ZONE!$A$1:$AA$1,0)), "")</f>
        <v/>
      </c>
      <c r="Z47" s="11" t="str">
        <f>IFERROR(INDEX(REPORT_DATA_BY_ZONE!$A:$AA,$W47,MATCH(Z$15,REPORT_DATA_BY_ZONE!$A$1:$AA$1,0)), "")</f>
        <v/>
      </c>
      <c r="AA47" s="11" t="str">
        <f>IFERROR(INDEX(REPORT_DATA_BY_ZONE!$A:$AA,$W47,MATCH(AA$15,REPORT_DATA_BY_ZONE!$A$1:$AA$1,0)), "")</f>
        <v/>
      </c>
      <c r="AB47" s="11" t="str">
        <f>IFERROR(INDEX(REPORT_DATA_BY_ZONE!$A:$AA,$W47,MATCH(AB$15,REPORT_DATA_BY_ZONE!$A$1:$AA$1,0)), "")</f>
        <v/>
      </c>
      <c r="AC47" s="11" t="str">
        <f>IFERROR(INDEX(REPORT_DATA_BY_ZONE!$A:$AA,$W47,MATCH(AC$15,REPORT_DATA_BY_ZONE!$A$1:$AA$1,0)), "")</f>
        <v/>
      </c>
      <c r="AD47" s="11" t="str">
        <f>IFERROR(INDEX(REPORT_DATA_BY_ZONE!$A:$AA,$W47,MATCH(AD$15,REPORT_DATA_BY_ZONE!$A$1:$AA$1,0)), "")</f>
        <v/>
      </c>
      <c r="AE47" s="11" t="str">
        <f>IFERROR(INDEX(REPORT_DATA_BY_ZONE!$A:$AA,$W47,MATCH(AE$15,REPORT_DATA_BY_ZONE!$A$1:$AA$1,0)), "")</f>
        <v/>
      </c>
      <c r="AF47" s="11" t="str">
        <f>IFERROR(INDEX(REPORT_DATA_BY_ZONE!$A:$AA,$W47,MATCH(AF$15,REPORT_DATA_BY_ZONE!$A$1:$AA$1,0)), "")</f>
        <v/>
      </c>
      <c r="AG47" s="11" t="str">
        <f>IFERROR(INDEX(REPORT_DATA_BY_ZONE!$A:$AA,$W47,MATCH(AG$15,REPORT_DATA_BY_ZONE!$A$1:$AA$1,0)), "")</f>
        <v/>
      </c>
      <c r="AH47" s="11" t="str">
        <f>IFERROR(INDEX(REPORT_DATA_BY_ZONE!$A:$AA,$W47,MATCH(AH$15,REPORT_DATA_BY_ZONE!$A$1:$AA$1,0)), "")</f>
        <v/>
      </c>
      <c r="AI47" s="11" t="str">
        <f>IFERROR(INDEX(REPORT_DATA_BY_ZONE!$A:$AA,$W47,MATCH(AI$15,REPORT_DATA_BY_ZONE!$A$1:$AA$1,0)), "")</f>
        <v/>
      </c>
      <c r="AJ47" s="11" t="str">
        <f>IFERROR(INDEX(REPORT_DATA_BY_ZONE!$A:$AA,$W47,MATCH(AJ$15,REPORT_DATA_BY_ZONE!$A$1:$AA$1,0)), "")</f>
        <v/>
      </c>
      <c r="AK47" s="11" t="str">
        <f>IFERROR(INDEX(REPORT_DATA_BY_ZONE!$A:$AA,$W47,MATCH(AK$15,REPORT_DATA_BY_ZONE!$A$1:$AA$1,0)), "")</f>
        <v/>
      </c>
      <c r="AL47" s="11" t="str">
        <f>IFERROR(INDEX(REPORT_DATA_BY_ZONE!$A:$AA,$W47,MATCH(AL$15,REPORT_DATA_BY_ZONE!$A$1:$AA$1,0)), "")</f>
        <v/>
      </c>
      <c r="AM47" s="11" t="str">
        <f>IFERROR(INDEX(REPORT_DATA_BY_ZONE!$A:$AA,$W47,MATCH(AM$15,REPORT_DATA_BY_ZONE!$A$1:$AA$1,0)), "")</f>
        <v/>
      </c>
    </row>
    <row r="48" spans="20:39" x14ac:dyDescent="0.25">
      <c r="T48" s="40" t="s">
        <v>49</v>
      </c>
      <c r="U48" s="58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IFERROR(INDEX(REPORT_DATA_BY_ZONE!$A:$AA,$W48,MATCH(X$15,REPORT_DATA_BY_ZONE!$A$1:$AA$1,0)), "")</f>
        <v/>
      </c>
      <c r="Y48" s="11" t="str">
        <f>IFERROR(INDEX(REPORT_DATA_BY_ZONE!$A:$AA,$W48,MATCH(Y$15,REPORT_DATA_BY_ZONE!$A$1:$AA$1,0)), "")</f>
        <v/>
      </c>
      <c r="Z48" s="11" t="str">
        <f>IFERROR(INDEX(REPORT_DATA_BY_ZONE!$A:$AA,$W48,MATCH(Z$15,REPORT_DATA_BY_ZONE!$A$1:$AA$1,0)), "")</f>
        <v/>
      </c>
      <c r="AA48" s="11" t="str">
        <f>IFERROR(INDEX(REPORT_DATA_BY_ZONE!$A:$AA,$W48,MATCH(AA$15,REPORT_DATA_BY_ZONE!$A$1:$AA$1,0)), "")</f>
        <v/>
      </c>
      <c r="AB48" s="11" t="str">
        <f>IFERROR(INDEX(REPORT_DATA_BY_ZONE!$A:$AA,$W48,MATCH(AB$15,REPORT_DATA_BY_ZONE!$A$1:$AA$1,0)), "")</f>
        <v/>
      </c>
      <c r="AC48" s="11" t="str">
        <f>IFERROR(INDEX(REPORT_DATA_BY_ZONE!$A:$AA,$W48,MATCH(AC$15,REPORT_DATA_BY_ZONE!$A$1:$AA$1,0)), "")</f>
        <v/>
      </c>
      <c r="AD48" s="11" t="str">
        <f>IFERROR(INDEX(REPORT_DATA_BY_ZONE!$A:$AA,$W48,MATCH(AD$15,REPORT_DATA_BY_ZONE!$A$1:$AA$1,0)), "")</f>
        <v/>
      </c>
      <c r="AE48" s="11" t="str">
        <f>IFERROR(INDEX(REPORT_DATA_BY_ZONE!$A:$AA,$W48,MATCH(AE$15,REPORT_DATA_BY_ZONE!$A$1:$AA$1,0)), "")</f>
        <v/>
      </c>
      <c r="AF48" s="11" t="str">
        <f>IFERROR(INDEX(REPORT_DATA_BY_ZONE!$A:$AA,$W48,MATCH(AF$15,REPORT_DATA_BY_ZONE!$A$1:$AA$1,0)), "")</f>
        <v/>
      </c>
      <c r="AG48" s="11" t="str">
        <f>IFERROR(INDEX(REPORT_DATA_BY_ZONE!$A:$AA,$W48,MATCH(AG$15,REPORT_DATA_BY_ZONE!$A$1:$AA$1,0)), "")</f>
        <v/>
      </c>
      <c r="AH48" s="11" t="str">
        <f>IFERROR(INDEX(REPORT_DATA_BY_ZONE!$A:$AA,$W48,MATCH(AH$15,REPORT_DATA_BY_ZONE!$A$1:$AA$1,0)), "")</f>
        <v/>
      </c>
      <c r="AI48" s="11" t="str">
        <f>IFERROR(INDEX(REPORT_DATA_BY_ZONE!$A:$AA,$W48,MATCH(AI$15,REPORT_DATA_BY_ZONE!$A$1:$AA$1,0)), "")</f>
        <v/>
      </c>
      <c r="AJ48" s="11" t="str">
        <f>IFERROR(INDEX(REPORT_DATA_BY_ZONE!$A:$AA,$W48,MATCH(AJ$15,REPORT_DATA_BY_ZONE!$A$1:$AA$1,0)), "")</f>
        <v/>
      </c>
      <c r="AK48" s="11" t="str">
        <f>IFERROR(INDEX(REPORT_DATA_BY_ZONE!$A:$AA,$W48,MATCH(AK$15,REPORT_DATA_BY_ZONE!$A$1:$AA$1,0)), "")</f>
        <v/>
      </c>
      <c r="AL48" s="11" t="str">
        <f>IFERROR(INDEX(REPORT_DATA_BY_ZONE!$A:$AA,$W48,MATCH(AL$15,REPORT_DATA_BY_ZONE!$A$1:$AA$1,0)), "")</f>
        <v/>
      </c>
      <c r="AM48" s="11" t="str">
        <f>IFERROR(INDEX(REPORT_DATA_BY_ZONE!$A:$AA,$W48,MATCH(AM$15,REPORT_DATA_BY_ZONE!$A$1:$AA$1,0)), "")</f>
        <v/>
      </c>
    </row>
    <row r="49" spans="20:39" x14ac:dyDescent="0.25">
      <c r="T49" s="40" t="s">
        <v>48</v>
      </c>
      <c r="U49" s="58" t="s">
        <v>46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IFERROR(INDEX(REPORT_DATA_BY_ZONE!$A:$AA,$W49,MATCH(X$15,REPORT_DATA_BY_ZONE!$A$1:$AA$1,0)), "")</f>
        <v/>
      </c>
      <c r="Y49" s="11" t="str">
        <f>IFERROR(INDEX(REPORT_DATA_BY_ZONE!$A:$AA,$W49,MATCH(Y$15,REPORT_DATA_BY_ZONE!$A$1:$AA$1,0)), "")</f>
        <v/>
      </c>
      <c r="Z49" s="11" t="str">
        <f>IFERROR(INDEX(REPORT_DATA_BY_ZONE!$A:$AA,$W49,MATCH(Z$15,REPORT_DATA_BY_ZONE!$A$1:$AA$1,0)), "")</f>
        <v/>
      </c>
      <c r="AA49" s="11" t="str">
        <f>IFERROR(INDEX(REPORT_DATA_BY_ZONE!$A:$AA,$W49,MATCH(AA$15,REPORT_DATA_BY_ZONE!$A$1:$AA$1,0)), "")</f>
        <v/>
      </c>
      <c r="AB49" s="11" t="str">
        <f>IFERROR(INDEX(REPORT_DATA_BY_ZONE!$A:$AA,$W49,MATCH(AB$15,REPORT_DATA_BY_ZONE!$A$1:$AA$1,0)), "")</f>
        <v/>
      </c>
      <c r="AC49" s="11" t="str">
        <f>IFERROR(INDEX(REPORT_DATA_BY_ZONE!$A:$AA,$W49,MATCH(AC$15,REPORT_DATA_BY_ZONE!$A$1:$AA$1,0)), "")</f>
        <v/>
      </c>
      <c r="AD49" s="11" t="str">
        <f>IFERROR(INDEX(REPORT_DATA_BY_ZONE!$A:$AA,$W49,MATCH(AD$15,REPORT_DATA_BY_ZONE!$A$1:$AA$1,0)), "")</f>
        <v/>
      </c>
      <c r="AE49" s="11" t="str">
        <f>IFERROR(INDEX(REPORT_DATA_BY_ZONE!$A:$AA,$W49,MATCH(AE$15,REPORT_DATA_BY_ZONE!$A$1:$AA$1,0)), "")</f>
        <v/>
      </c>
      <c r="AF49" s="11" t="str">
        <f>IFERROR(INDEX(REPORT_DATA_BY_ZONE!$A:$AA,$W49,MATCH(AF$15,REPORT_DATA_BY_ZONE!$A$1:$AA$1,0)), "")</f>
        <v/>
      </c>
      <c r="AG49" s="11" t="str">
        <f>IFERROR(INDEX(REPORT_DATA_BY_ZONE!$A:$AA,$W49,MATCH(AG$15,REPORT_DATA_BY_ZONE!$A$1:$AA$1,0)), "")</f>
        <v/>
      </c>
      <c r="AH49" s="11" t="str">
        <f>IFERROR(INDEX(REPORT_DATA_BY_ZONE!$A:$AA,$W49,MATCH(AH$15,REPORT_DATA_BY_ZONE!$A$1:$AA$1,0)), "")</f>
        <v/>
      </c>
      <c r="AI49" s="11" t="str">
        <f>IFERROR(INDEX(REPORT_DATA_BY_ZONE!$A:$AA,$W49,MATCH(AI$15,REPORT_DATA_BY_ZONE!$A$1:$AA$1,0)), "")</f>
        <v/>
      </c>
      <c r="AJ49" s="11" t="str">
        <f>IFERROR(INDEX(REPORT_DATA_BY_ZONE!$A:$AA,$W49,MATCH(AJ$15,REPORT_DATA_BY_ZONE!$A$1:$AA$1,0)), "")</f>
        <v/>
      </c>
      <c r="AK49" s="11" t="str">
        <f>IFERROR(INDEX(REPORT_DATA_BY_ZONE!$A:$AA,$W49,MATCH(AK$15,REPORT_DATA_BY_ZONE!$A$1:$AA$1,0)), "")</f>
        <v/>
      </c>
      <c r="AL49" s="11" t="str">
        <f>IFERROR(INDEX(REPORT_DATA_BY_ZONE!$A:$AA,$W49,MATCH(AL$15,REPORT_DATA_BY_ZONE!$A$1:$AA$1,0)), "")</f>
        <v/>
      </c>
      <c r="AM49" s="11" t="str">
        <f>IFERROR(INDEX(REPORT_DATA_BY_ZONE!$A:$AA,$W49,MATCH(AM$15,REPORT_DATA_BY_ZONE!$A$1:$AA$1,0)), "")</f>
        <v/>
      </c>
    </row>
    <row r="50" spans="20:39" x14ac:dyDescent="0.25">
      <c r="T50" s="40" t="s">
        <v>54</v>
      </c>
      <c r="U50" s="58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IFERROR(INDEX(REPORT_DATA_BY_ZONE!$A:$AA,$W50,MATCH(X$15,REPORT_DATA_BY_ZONE!$A$1:$AA$1,0)), "")</f>
        <v/>
      </c>
      <c r="Y50" s="11" t="str">
        <f>IFERROR(INDEX(REPORT_DATA_BY_ZONE!$A:$AA,$W50,MATCH(Y$15,REPORT_DATA_BY_ZONE!$A$1:$AA$1,0)), "")</f>
        <v/>
      </c>
      <c r="Z50" s="11" t="str">
        <f>IFERROR(INDEX(REPORT_DATA_BY_ZONE!$A:$AA,$W50,MATCH(Z$15,REPORT_DATA_BY_ZONE!$A$1:$AA$1,0)), "")</f>
        <v/>
      </c>
      <c r="AA50" s="11" t="str">
        <f>IFERROR(INDEX(REPORT_DATA_BY_ZONE!$A:$AA,$W50,MATCH(AA$15,REPORT_DATA_BY_ZONE!$A$1:$AA$1,0)), "")</f>
        <v/>
      </c>
      <c r="AB50" s="11" t="str">
        <f>IFERROR(INDEX(REPORT_DATA_BY_ZONE!$A:$AA,$W50,MATCH(AB$15,REPORT_DATA_BY_ZONE!$A$1:$AA$1,0)), "")</f>
        <v/>
      </c>
      <c r="AC50" s="11" t="str">
        <f>IFERROR(INDEX(REPORT_DATA_BY_ZONE!$A:$AA,$W50,MATCH(AC$15,REPORT_DATA_BY_ZONE!$A$1:$AA$1,0)), "")</f>
        <v/>
      </c>
      <c r="AD50" s="11" t="str">
        <f>IFERROR(INDEX(REPORT_DATA_BY_ZONE!$A:$AA,$W50,MATCH(AD$15,REPORT_DATA_BY_ZONE!$A$1:$AA$1,0)), "")</f>
        <v/>
      </c>
      <c r="AE50" s="11" t="str">
        <f>IFERROR(INDEX(REPORT_DATA_BY_ZONE!$A:$AA,$W50,MATCH(AE$15,REPORT_DATA_BY_ZONE!$A$1:$AA$1,0)), "")</f>
        <v/>
      </c>
      <c r="AF50" s="11" t="str">
        <f>IFERROR(INDEX(REPORT_DATA_BY_ZONE!$A:$AA,$W50,MATCH(AF$15,REPORT_DATA_BY_ZONE!$A$1:$AA$1,0)), "")</f>
        <v/>
      </c>
      <c r="AG50" s="11" t="str">
        <f>IFERROR(INDEX(REPORT_DATA_BY_ZONE!$A:$AA,$W50,MATCH(AG$15,REPORT_DATA_BY_ZONE!$A$1:$AA$1,0)), "")</f>
        <v/>
      </c>
      <c r="AH50" s="11" t="str">
        <f>IFERROR(INDEX(REPORT_DATA_BY_ZONE!$A:$AA,$W50,MATCH(AH$15,REPORT_DATA_BY_ZONE!$A$1:$AA$1,0)), "")</f>
        <v/>
      </c>
      <c r="AI50" s="11" t="str">
        <f>IFERROR(INDEX(REPORT_DATA_BY_ZONE!$A:$AA,$W50,MATCH(AI$15,REPORT_DATA_BY_ZONE!$A$1:$AA$1,0)), "")</f>
        <v/>
      </c>
      <c r="AJ50" s="11" t="str">
        <f>IFERROR(INDEX(REPORT_DATA_BY_ZONE!$A:$AA,$W50,MATCH(AJ$15,REPORT_DATA_BY_ZONE!$A$1:$AA$1,0)), "")</f>
        <v/>
      </c>
      <c r="AK50" s="11" t="str">
        <f>IFERROR(INDEX(REPORT_DATA_BY_ZONE!$A:$AA,$W50,MATCH(AK$15,REPORT_DATA_BY_ZONE!$A$1:$AA$1,0)), "")</f>
        <v/>
      </c>
      <c r="AL50" s="11" t="str">
        <f>IFERROR(INDEX(REPORT_DATA_BY_ZONE!$A:$AA,$W50,MATCH(AL$15,REPORT_DATA_BY_ZONE!$A$1:$AA$1,0)), "")</f>
        <v/>
      </c>
      <c r="AM50" s="11" t="str">
        <f>IFERROR(INDEX(REPORT_DATA_BY_ZONE!$A:$AA,$W50,MATCH(AM$15,REPORT_DATA_BY_ZONE!$A$1:$AA$1,0)), "")</f>
        <v/>
      </c>
    </row>
    <row r="51" spans="20:39" x14ac:dyDescent="0.25">
      <c r="T51" s="40" t="s">
        <v>52</v>
      </c>
      <c r="U51" s="58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IFERROR(INDEX(REPORT_DATA_BY_ZONE!$A:$AA,$W51,MATCH(X$15,REPORT_DATA_BY_ZONE!$A$1:$AA$1,0)), "")</f>
        <v/>
      </c>
      <c r="Y51" s="11" t="str">
        <f>IFERROR(INDEX(REPORT_DATA_BY_ZONE!$A:$AA,$W51,MATCH(Y$15,REPORT_DATA_BY_ZONE!$A$1:$AA$1,0)), "")</f>
        <v/>
      </c>
      <c r="Z51" s="11" t="str">
        <f>IFERROR(INDEX(REPORT_DATA_BY_ZONE!$A:$AA,$W51,MATCH(Z$15,REPORT_DATA_BY_ZONE!$A$1:$AA$1,0)), "")</f>
        <v/>
      </c>
      <c r="AA51" s="11" t="str">
        <f>IFERROR(INDEX(REPORT_DATA_BY_ZONE!$A:$AA,$W51,MATCH(AA$15,REPORT_DATA_BY_ZONE!$A$1:$AA$1,0)), "")</f>
        <v/>
      </c>
      <c r="AB51" s="11" t="str">
        <f>IFERROR(INDEX(REPORT_DATA_BY_ZONE!$A:$AA,$W51,MATCH(AB$15,REPORT_DATA_BY_ZONE!$A$1:$AA$1,0)), "")</f>
        <v/>
      </c>
      <c r="AC51" s="11" t="str">
        <f>IFERROR(INDEX(REPORT_DATA_BY_ZONE!$A:$AA,$W51,MATCH(AC$15,REPORT_DATA_BY_ZONE!$A$1:$AA$1,0)), "")</f>
        <v/>
      </c>
      <c r="AD51" s="11" t="str">
        <f>IFERROR(INDEX(REPORT_DATA_BY_ZONE!$A:$AA,$W51,MATCH(AD$15,REPORT_DATA_BY_ZONE!$A$1:$AA$1,0)), "")</f>
        <v/>
      </c>
      <c r="AE51" s="11" t="str">
        <f>IFERROR(INDEX(REPORT_DATA_BY_ZONE!$A:$AA,$W51,MATCH(AE$15,REPORT_DATA_BY_ZONE!$A$1:$AA$1,0)), "")</f>
        <v/>
      </c>
      <c r="AF51" s="11" t="str">
        <f>IFERROR(INDEX(REPORT_DATA_BY_ZONE!$A:$AA,$W51,MATCH(AF$15,REPORT_DATA_BY_ZONE!$A$1:$AA$1,0)), "")</f>
        <v/>
      </c>
      <c r="AG51" s="11" t="str">
        <f>IFERROR(INDEX(REPORT_DATA_BY_ZONE!$A:$AA,$W51,MATCH(AG$15,REPORT_DATA_BY_ZONE!$A$1:$AA$1,0)), "")</f>
        <v/>
      </c>
      <c r="AH51" s="11" t="str">
        <f>IFERROR(INDEX(REPORT_DATA_BY_ZONE!$A:$AA,$W51,MATCH(AH$15,REPORT_DATA_BY_ZONE!$A$1:$AA$1,0)), "")</f>
        <v/>
      </c>
      <c r="AI51" s="11" t="str">
        <f>IFERROR(INDEX(REPORT_DATA_BY_ZONE!$A:$AA,$W51,MATCH(AI$15,REPORT_DATA_BY_ZONE!$A$1:$AA$1,0)), "")</f>
        <v/>
      </c>
      <c r="AJ51" s="11" t="str">
        <f>IFERROR(INDEX(REPORT_DATA_BY_ZONE!$A:$AA,$W51,MATCH(AJ$15,REPORT_DATA_BY_ZONE!$A$1:$AA$1,0)), "")</f>
        <v/>
      </c>
      <c r="AK51" s="11" t="str">
        <f>IFERROR(INDEX(REPORT_DATA_BY_ZONE!$A:$AA,$W51,MATCH(AK$15,REPORT_DATA_BY_ZONE!$A$1:$AA$1,0)), "")</f>
        <v/>
      </c>
      <c r="AL51" s="11" t="str">
        <f>IFERROR(INDEX(REPORT_DATA_BY_ZONE!$A:$AA,$W51,MATCH(AL$15,REPORT_DATA_BY_ZONE!$A$1:$AA$1,0)), "")</f>
        <v/>
      </c>
      <c r="AM51" s="11" t="str">
        <f>IFERROR(INDEX(REPORT_DATA_BY_ZONE!$A:$AA,$W51,MATCH(AM$15,REPORT_DATA_BY_ZONE!$A$1:$AA$1,0)), "")</f>
        <v/>
      </c>
    </row>
    <row r="52" spans="20:39" x14ac:dyDescent="0.25">
      <c r="T52" s="40" t="s">
        <v>51</v>
      </c>
      <c r="U52" s="58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IFERROR(INDEX(REPORT_DATA_BY_ZONE!$A:$AA,$W52,MATCH(X$15,REPORT_DATA_BY_ZONE!$A$1:$AA$1,0)), "")</f>
        <v/>
      </c>
      <c r="Y52" s="11" t="str">
        <f>IFERROR(INDEX(REPORT_DATA_BY_ZONE!$A:$AA,$W52,MATCH(Y$15,REPORT_DATA_BY_ZONE!$A$1:$AA$1,0)), "")</f>
        <v/>
      </c>
      <c r="Z52" s="11" t="str">
        <f>IFERROR(INDEX(REPORT_DATA_BY_ZONE!$A:$AA,$W52,MATCH(Z$15,REPORT_DATA_BY_ZONE!$A$1:$AA$1,0)), "")</f>
        <v/>
      </c>
      <c r="AA52" s="11" t="str">
        <f>IFERROR(INDEX(REPORT_DATA_BY_ZONE!$A:$AA,$W52,MATCH(AA$15,REPORT_DATA_BY_ZONE!$A$1:$AA$1,0)), "")</f>
        <v/>
      </c>
      <c r="AB52" s="11" t="str">
        <f>IFERROR(INDEX(REPORT_DATA_BY_ZONE!$A:$AA,$W52,MATCH(AB$15,REPORT_DATA_BY_ZONE!$A$1:$AA$1,0)), "")</f>
        <v/>
      </c>
      <c r="AC52" s="11" t="str">
        <f>IFERROR(INDEX(REPORT_DATA_BY_ZONE!$A:$AA,$W52,MATCH(AC$15,REPORT_DATA_BY_ZONE!$A$1:$AA$1,0)), "")</f>
        <v/>
      </c>
      <c r="AD52" s="11" t="str">
        <f>IFERROR(INDEX(REPORT_DATA_BY_ZONE!$A:$AA,$W52,MATCH(AD$15,REPORT_DATA_BY_ZONE!$A$1:$AA$1,0)), "")</f>
        <v/>
      </c>
      <c r="AE52" s="11" t="str">
        <f>IFERROR(INDEX(REPORT_DATA_BY_ZONE!$A:$AA,$W52,MATCH(AE$15,REPORT_DATA_BY_ZONE!$A$1:$AA$1,0)), "")</f>
        <v/>
      </c>
      <c r="AF52" s="11" t="str">
        <f>IFERROR(INDEX(REPORT_DATA_BY_ZONE!$A:$AA,$W52,MATCH(AF$15,REPORT_DATA_BY_ZONE!$A$1:$AA$1,0)), "")</f>
        <v/>
      </c>
      <c r="AG52" s="11" t="str">
        <f>IFERROR(INDEX(REPORT_DATA_BY_ZONE!$A:$AA,$W52,MATCH(AG$15,REPORT_DATA_BY_ZONE!$A$1:$AA$1,0)), "")</f>
        <v/>
      </c>
      <c r="AH52" s="11" t="str">
        <f>IFERROR(INDEX(REPORT_DATA_BY_ZONE!$A:$AA,$W52,MATCH(AH$15,REPORT_DATA_BY_ZONE!$A$1:$AA$1,0)), "")</f>
        <v/>
      </c>
      <c r="AI52" s="11" t="str">
        <f>IFERROR(INDEX(REPORT_DATA_BY_ZONE!$A:$AA,$W52,MATCH(AI$15,REPORT_DATA_BY_ZONE!$A$1:$AA$1,0)), "")</f>
        <v/>
      </c>
      <c r="AJ52" s="11" t="str">
        <f>IFERROR(INDEX(REPORT_DATA_BY_ZONE!$A:$AA,$W52,MATCH(AJ$15,REPORT_DATA_BY_ZONE!$A$1:$AA$1,0)), "")</f>
        <v/>
      </c>
      <c r="AK52" s="11" t="str">
        <f>IFERROR(INDEX(REPORT_DATA_BY_ZONE!$A:$AA,$W52,MATCH(AK$15,REPORT_DATA_BY_ZONE!$A$1:$AA$1,0)), "")</f>
        <v/>
      </c>
      <c r="AL52" s="11" t="str">
        <f>IFERROR(INDEX(REPORT_DATA_BY_ZONE!$A:$AA,$W52,MATCH(AL$15,REPORT_DATA_BY_ZONE!$A$1:$AA$1,0)), "")</f>
        <v/>
      </c>
      <c r="AM52" s="11" t="str">
        <f>IFERROR(INDEX(REPORT_DATA_BY_ZONE!$A:$AA,$W52,MATCH(AM$15,REPORT_DATA_BY_ZONE!$A$1:$AA$1,0)), "")</f>
        <v/>
      </c>
    </row>
    <row r="53" spans="20:39" x14ac:dyDescent="0.25">
      <c r="T53" s="40" t="s">
        <v>50</v>
      </c>
      <c r="U53" s="58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IFERROR(INDEX(REPORT_DATA_BY_ZONE!$A:$AA,$W53,MATCH(X$15,REPORT_DATA_BY_ZONE!$A$1:$AA$1,0)), "")</f>
        <v/>
      </c>
      <c r="Y53" s="11" t="str">
        <f>IFERROR(INDEX(REPORT_DATA_BY_ZONE!$A:$AA,$W53,MATCH(Y$15,REPORT_DATA_BY_ZONE!$A$1:$AA$1,0)), "")</f>
        <v/>
      </c>
      <c r="Z53" s="11" t="str">
        <f>IFERROR(INDEX(REPORT_DATA_BY_ZONE!$A:$AA,$W53,MATCH(Z$15,REPORT_DATA_BY_ZONE!$A$1:$AA$1,0)), "")</f>
        <v/>
      </c>
      <c r="AA53" s="11" t="str">
        <f>IFERROR(INDEX(REPORT_DATA_BY_ZONE!$A:$AA,$W53,MATCH(AA$15,REPORT_DATA_BY_ZONE!$A$1:$AA$1,0)), "")</f>
        <v/>
      </c>
      <c r="AB53" s="11" t="str">
        <f>IFERROR(INDEX(REPORT_DATA_BY_ZONE!$A:$AA,$W53,MATCH(AB$15,REPORT_DATA_BY_ZONE!$A$1:$AA$1,0)), "")</f>
        <v/>
      </c>
      <c r="AC53" s="11" t="str">
        <f>IFERROR(INDEX(REPORT_DATA_BY_ZONE!$A:$AA,$W53,MATCH(AC$15,REPORT_DATA_BY_ZONE!$A$1:$AA$1,0)), "")</f>
        <v/>
      </c>
      <c r="AD53" s="11" t="str">
        <f>IFERROR(INDEX(REPORT_DATA_BY_ZONE!$A:$AA,$W53,MATCH(AD$15,REPORT_DATA_BY_ZONE!$A$1:$AA$1,0)), "")</f>
        <v/>
      </c>
      <c r="AE53" s="11" t="str">
        <f>IFERROR(INDEX(REPORT_DATA_BY_ZONE!$A:$AA,$W53,MATCH(AE$15,REPORT_DATA_BY_ZONE!$A$1:$AA$1,0)), "")</f>
        <v/>
      </c>
      <c r="AF53" s="11" t="str">
        <f>IFERROR(INDEX(REPORT_DATA_BY_ZONE!$A:$AA,$W53,MATCH(AF$15,REPORT_DATA_BY_ZONE!$A$1:$AA$1,0)), "")</f>
        <v/>
      </c>
      <c r="AG53" s="11" t="str">
        <f>IFERROR(INDEX(REPORT_DATA_BY_ZONE!$A:$AA,$W53,MATCH(AG$15,REPORT_DATA_BY_ZONE!$A$1:$AA$1,0)), "")</f>
        <v/>
      </c>
      <c r="AH53" s="11" t="str">
        <f>IFERROR(INDEX(REPORT_DATA_BY_ZONE!$A:$AA,$W53,MATCH(AH$15,REPORT_DATA_BY_ZONE!$A$1:$AA$1,0)), "")</f>
        <v/>
      </c>
      <c r="AI53" s="11" t="str">
        <f>IFERROR(INDEX(REPORT_DATA_BY_ZONE!$A:$AA,$W53,MATCH(AI$15,REPORT_DATA_BY_ZONE!$A$1:$AA$1,0)), "")</f>
        <v/>
      </c>
      <c r="AJ53" s="11" t="str">
        <f>IFERROR(INDEX(REPORT_DATA_BY_ZONE!$A:$AA,$W53,MATCH(AJ$15,REPORT_DATA_BY_ZONE!$A$1:$AA$1,0)), "")</f>
        <v/>
      </c>
      <c r="AK53" s="11" t="str">
        <f>IFERROR(INDEX(REPORT_DATA_BY_ZONE!$A:$AA,$W53,MATCH(AK$15,REPORT_DATA_BY_ZONE!$A$1:$AA$1,0)), "")</f>
        <v/>
      </c>
      <c r="AL53" s="11" t="str">
        <f>IFERROR(INDEX(REPORT_DATA_BY_ZONE!$A:$AA,$W53,MATCH(AL$15,REPORT_DATA_BY_ZONE!$A$1:$AA$1,0)), "")</f>
        <v/>
      </c>
      <c r="AM53" s="11" t="str">
        <f>IFERROR(INDEX(REPORT_DATA_BY_ZONE!$A:$AA,$W53,MATCH(AM$15,REPORT_DATA_BY_ZONE!$A$1:$AA$1,0)), "")</f>
        <v/>
      </c>
    </row>
    <row r="54" spans="20:39" x14ac:dyDescent="0.25">
      <c r="T54" s="40" t="s">
        <v>59</v>
      </c>
      <c r="U54" s="58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IFERROR(INDEX(REPORT_DATA_BY_ZONE!$A:$AA,$W54,MATCH(X$15,REPORT_DATA_BY_ZONE!$A$1:$AA$1,0)), "")</f>
        <v/>
      </c>
      <c r="Y54" s="11" t="str">
        <f>IFERROR(INDEX(REPORT_DATA_BY_ZONE!$A:$AA,$W54,MATCH(Y$15,REPORT_DATA_BY_ZONE!$A$1:$AA$1,0)), "")</f>
        <v/>
      </c>
      <c r="Z54" s="11" t="str">
        <f>IFERROR(INDEX(REPORT_DATA_BY_ZONE!$A:$AA,$W54,MATCH(Z$15,REPORT_DATA_BY_ZONE!$A$1:$AA$1,0)), "")</f>
        <v/>
      </c>
      <c r="AA54" s="11" t="str">
        <f>IFERROR(INDEX(REPORT_DATA_BY_ZONE!$A:$AA,$W54,MATCH(AA$15,REPORT_DATA_BY_ZONE!$A$1:$AA$1,0)), "")</f>
        <v/>
      </c>
      <c r="AB54" s="11" t="str">
        <f>IFERROR(INDEX(REPORT_DATA_BY_ZONE!$A:$AA,$W54,MATCH(AB$15,REPORT_DATA_BY_ZONE!$A$1:$AA$1,0)), "")</f>
        <v/>
      </c>
      <c r="AC54" s="11" t="str">
        <f>IFERROR(INDEX(REPORT_DATA_BY_ZONE!$A:$AA,$W54,MATCH(AC$15,REPORT_DATA_BY_ZONE!$A$1:$AA$1,0)), "")</f>
        <v/>
      </c>
      <c r="AD54" s="11" t="str">
        <f>IFERROR(INDEX(REPORT_DATA_BY_ZONE!$A:$AA,$W54,MATCH(AD$15,REPORT_DATA_BY_ZONE!$A$1:$AA$1,0)), "")</f>
        <v/>
      </c>
      <c r="AE54" s="11" t="str">
        <f>IFERROR(INDEX(REPORT_DATA_BY_ZONE!$A:$AA,$W54,MATCH(AE$15,REPORT_DATA_BY_ZONE!$A$1:$AA$1,0)), "")</f>
        <v/>
      </c>
      <c r="AF54" s="11" t="str">
        <f>IFERROR(INDEX(REPORT_DATA_BY_ZONE!$A:$AA,$W54,MATCH(AF$15,REPORT_DATA_BY_ZONE!$A$1:$AA$1,0)), "")</f>
        <v/>
      </c>
      <c r="AG54" s="11" t="str">
        <f>IFERROR(INDEX(REPORT_DATA_BY_ZONE!$A:$AA,$W54,MATCH(AG$15,REPORT_DATA_BY_ZONE!$A$1:$AA$1,0)), "")</f>
        <v/>
      </c>
      <c r="AH54" s="11" t="str">
        <f>IFERROR(INDEX(REPORT_DATA_BY_ZONE!$A:$AA,$W54,MATCH(AH$15,REPORT_DATA_BY_ZONE!$A$1:$AA$1,0)), "")</f>
        <v/>
      </c>
      <c r="AI54" s="11" t="str">
        <f>IFERROR(INDEX(REPORT_DATA_BY_ZONE!$A:$AA,$W54,MATCH(AI$15,REPORT_DATA_BY_ZONE!$A$1:$AA$1,0)), "")</f>
        <v/>
      </c>
      <c r="AJ54" s="11" t="str">
        <f>IFERROR(INDEX(REPORT_DATA_BY_ZONE!$A:$AA,$W54,MATCH(AJ$15,REPORT_DATA_BY_ZONE!$A$1:$AA$1,0)), "")</f>
        <v/>
      </c>
      <c r="AK54" s="11" t="str">
        <f>IFERROR(INDEX(REPORT_DATA_BY_ZONE!$A:$AA,$W54,MATCH(AK$15,REPORT_DATA_BY_ZONE!$A$1:$AA$1,0)), "")</f>
        <v/>
      </c>
      <c r="AL54" s="11" t="str">
        <f>IFERROR(INDEX(REPORT_DATA_BY_ZONE!$A:$AA,$W54,MATCH(AL$15,REPORT_DATA_BY_ZONE!$A$1:$AA$1,0)), "")</f>
        <v/>
      </c>
      <c r="AM54" s="11" t="str">
        <f>IFERROR(INDEX(REPORT_DATA_BY_ZONE!$A:$AA,$W54,MATCH(AM$15,REPORT_DATA_BY_ZONE!$A$1:$AA$1,0)), "")</f>
        <v/>
      </c>
    </row>
    <row r="55" spans="20:39" x14ac:dyDescent="0.25">
      <c r="T55" s="40" t="s">
        <v>55</v>
      </c>
      <c r="U55" s="58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IFERROR(INDEX(REPORT_DATA_BY_ZONE!$A:$AA,$W55,MATCH(X$15,REPORT_DATA_BY_ZONE!$A$1:$AA$1,0)), "")</f>
        <v/>
      </c>
      <c r="Y55" s="11" t="str">
        <f>IFERROR(INDEX(REPORT_DATA_BY_ZONE!$A:$AA,$W55,MATCH(Y$15,REPORT_DATA_BY_ZONE!$A$1:$AA$1,0)), "")</f>
        <v/>
      </c>
      <c r="Z55" s="11" t="str">
        <f>IFERROR(INDEX(REPORT_DATA_BY_ZONE!$A:$AA,$W55,MATCH(Z$15,REPORT_DATA_BY_ZONE!$A$1:$AA$1,0)), "")</f>
        <v/>
      </c>
      <c r="AA55" s="11" t="str">
        <f>IFERROR(INDEX(REPORT_DATA_BY_ZONE!$A:$AA,$W55,MATCH(AA$15,REPORT_DATA_BY_ZONE!$A$1:$AA$1,0)), "")</f>
        <v/>
      </c>
      <c r="AB55" s="11" t="str">
        <f>IFERROR(INDEX(REPORT_DATA_BY_ZONE!$A:$AA,$W55,MATCH(AB$15,REPORT_DATA_BY_ZONE!$A$1:$AA$1,0)), "")</f>
        <v/>
      </c>
      <c r="AC55" s="11" t="str">
        <f>IFERROR(INDEX(REPORT_DATA_BY_ZONE!$A:$AA,$W55,MATCH(AC$15,REPORT_DATA_BY_ZONE!$A$1:$AA$1,0)), "")</f>
        <v/>
      </c>
      <c r="AD55" s="11" t="str">
        <f>IFERROR(INDEX(REPORT_DATA_BY_ZONE!$A:$AA,$W55,MATCH(AD$15,REPORT_DATA_BY_ZONE!$A$1:$AA$1,0)), "")</f>
        <v/>
      </c>
      <c r="AE55" s="11" t="str">
        <f>IFERROR(INDEX(REPORT_DATA_BY_ZONE!$A:$AA,$W55,MATCH(AE$15,REPORT_DATA_BY_ZONE!$A$1:$AA$1,0)), "")</f>
        <v/>
      </c>
      <c r="AF55" s="11" t="str">
        <f>IFERROR(INDEX(REPORT_DATA_BY_ZONE!$A:$AA,$W55,MATCH(AF$15,REPORT_DATA_BY_ZONE!$A$1:$AA$1,0)), "")</f>
        <v/>
      </c>
      <c r="AG55" s="11" t="str">
        <f>IFERROR(INDEX(REPORT_DATA_BY_ZONE!$A:$AA,$W55,MATCH(AG$15,REPORT_DATA_BY_ZONE!$A$1:$AA$1,0)), "")</f>
        <v/>
      </c>
      <c r="AH55" s="11" t="str">
        <f>IFERROR(INDEX(REPORT_DATA_BY_ZONE!$A:$AA,$W55,MATCH(AH$15,REPORT_DATA_BY_ZONE!$A$1:$AA$1,0)), "")</f>
        <v/>
      </c>
      <c r="AI55" s="11" t="str">
        <f>IFERROR(INDEX(REPORT_DATA_BY_ZONE!$A:$AA,$W55,MATCH(AI$15,REPORT_DATA_BY_ZONE!$A$1:$AA$1,0)), "")</f>
        <v/>
      </c>
      <c r="AJ55" s="11" t="str">
        <f>IFERROR(INDEX(REPORT_DATA_BY_ZONE!$A:$AA,$W55,MATCH(AJ$15,REPORT_DATA_BY_ZONE!$A$1:$AA$1,0)), "")</f>
        <v/>
      </c>
      <c r="AK55" s="11" t="str">
        <f>IFERROR(INDEX(REPORT_DATA_BY_ZONE!$A:$AA,$W55,MATCH(AK$15,REPORT_DATA_BY_ZONE!$A$1:$AA$1,0)), "")</f>
        <v/>
      </c>
      <c r="AL55" s="11" t="str">
        <f>IFERROR(INDEX(REPORT_DATA_BY_ZONE!$A:$AA,$W55,MATCH(AL$15,REPORT_DATA_BY_ZONE!$A$1:$AA$1,0)), "")</f>
        <v/>
      </c>
      <c r="AM55" s="11" t="str">
        <f>IFERROR(INDEX(REPORT_DATA_BY_ZONE!$A:$AA,$W55,MATCH(AM$15,REPORT_DATA_BY_ZONE!$A$1:$AA$1,0)), "")</f>
        <v/>
      </c>
    </row>
    <row r="56" spans="20:39" x14ac:dyDescent="0.25">
      <c r="T56" s="40" t="s">
        <v>58</v>
      </c>
      <c r="U56" s="58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IFERROR(INDEX(REPORT_DATA_BY_ZONE!$A:$AA,$W56,MATCH(X$15,REPORT_DATA_BY_ZONE!$A$1:$AA$1,0)), "")</f>
        <v/>
      </c>
      <c r="Y56" s="11" t="str">
        <f>IFERROR(INDEX(REPORT_DATA_BY_ZONE!$A:$AA,$W56,MATCH(Y$15,REPORT_DATA_BY_ZONE!$A$1:$AA$1,0)), "")</f>
        <v/>
      </c>
      <c r="Z56" s="11" t="str">
        <f>IFERROR(INDEX(REPORT_DATA_BY_ZONE!$A:$AA,$W56,MATCH(Z$15,REPORT_DATA_BY_ZONE!$A$1:$AA$1,0)), "")</f>
        <v/>
      </c>
      <c r="AA56" s="11" t="str">
        <f>IFERROR(INDEX(REPORT_DATA_BY_ZONE!$A:$AA,$W56,MATCH(AA$15,REPORT_DATA_BY_ZONE!$A$1:$AA$1,0)), "")</f>
        <v/>
      </c>
      <c r="AB56" s="11" t="str">
        <f>IFERROR(INDEX(REPORT_DATA_BY_ZONE!$A:$AA,$W56,MATCH(AB$15,REPORT_DATA_BY_ZONE!$A$1:$AA$1,0)), "")</f>
        <v/>
      </c>
      <c r="AC56" s="11" t="str">
        <f>IFERROR(INDEX(REPORT_DATA_BY_ZONE!$A:$AA,$W56,MATCH(AC$15,REPORT_DATA_BY_ZONE!$A$1:$AA$1,0)), "")</f>
        <v/>
      </c>
      <c r="AD56" s="11" t="str">
        <f>IFERROR(INDEX(REPORT_DATA_BY_ZONE!$A:$AA,$W56,MATCH(AD$15,REPORT_DATA_BY_ZONE!$A$1:$AA$1,0)), "")</f>
        <v/>
      </c>
      <c r="AE56" s="11" t="str">
        <f>IFERROR(INDEX(REPORT_DATA_BY_ZONE!$A:$AA,$W56,MATCH(AE$15,REPORT_DATA_BY_ZONE!$A$1:$AA$1,0)), "")</f>
        <v/>
      </c>
      <c r="AF56" s="11" t="str">
        <f>IFERROR(INDEX(REPORT_DATA_BY_ZONE!$A:$AA,$W56,MATCH(AF$15,REPORT_DATA_BY_ZONE!$A$1:$AA$1,0)), "")</f>
        <v/>
      </c>
      <c r="AG56" s="11" t="str">
        <f>IFERROR(INDEX(REPORT_DATA_BY_ZONE!$A:$AA,$W56,MATCH(AG$15,REPORT_DATA_BY_ZONE!$A$1:$AA$1,0)), "")</f>
        <v/>
      </c>
      <c r="AH56" s="11" t="str">
        <f>IFERROR(INDEX(REPORT_DATA_BY_ZONE!$A:$AA,$W56,MATCH(AH$15,REPORT_DATA_BY_ZONE!$A$1:$AA$1,0)), "")</f>
        <v/>
      </c>
      <c r="AI56" s="11" t="str">
        <f>IFERROR(INDEX(REPORT_DATA_BY_ZONE!$A:$AA,$W56,MATCH(AI$15,REPORT_DATA_BY_ZONE!$A$1:$AA$1,0)), "")</f>
        <v/>
      </c>
      <c r="AJ56" s="11" t="str">
        <f>IFERROR(INDEX(REPORT_DATA_BY_ZONE!$A:$AA,$W56,MATCH(AJ$15,REPORT_DATA_BY_ZONE!$A$1:$AA$1,0)), "")</f>
        <v/>
      </c>
      <c r="AK56" s="11" t="str">
        <f>IFERROR(INDEX(REPORT_DATA_BY_ZONE!$A:$AA,$W56,MATCH(AK$15,REPORT_DATA_BY_ZONE!$A$1:$AA$1,0)), "")</f>
        <v/>
      </c>
      <c r="AL56" s="11" t="str">
        <f>IFERROR(INDEX(REPORT_DATA_BY_ZONE!$A:$AA,$W56,MATCH(AL$15,REPORT_DATA_BY_ZONE!$A$1:$AA$1,0)), "")</f>
        <v/>
      </c>
      <c r="AM56" s="11" t="str">
        <f>IFERROR(INDEX(REPORT_DATA_BY_ZONE!$A:$AA,$W56,MATCH(AM$15,REPORT_DATA_BY_ZONE!$A$1:$AA$1,0)), "")</f>
        <v/>
      </c>
    </row>
    <row r="57" spans="20:39" x14ac:dyDescent="0.25">
      <c r="T57" s="40" t="s">
        <v>57</v>
      </c>
      <c r="U57" s="58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IFERROR(INDEX(REPORT_DATA_BY_ZONE!$A:$AA,$W57,MATCH(X$15,REPORT_DATA_BY_ZONE!$A$1:$AA$1,0)), "")</f>
        <v/>
      </c>
      <c r="Y57" s="11" t="str">
        <f>IFERROR(INDEX(REPORT_DATA_BY_ZONE!$A:$AA,$W57,MATCH(Y$15,REPORT_DATA_BY_ZONE!$A$1:$AA$1,0)), "")</f>
        <v/>
      </c>
      <c r="Z57" s="11" t="str">
        <f>IFERROR(INDEX(REPORT_DATA_BY_ZONE!$A:$AA,$W57,MATCH(Z$15,REPORT_DATA_BY_ZONE!$A$1:$AA$1,0)), "")</f>
        <v/>
      </c>
      <c r="AA57" s="11" t="str">
        <f>IFERROR(INDEX(REPORT_DATA_BY_ZONE!$A:$AA,$W57,MATCH(AA$15,REPORT_DATA_BY_ZONE!$A$1:$AA$1,0)), "")</f>
        <v/>
      </c>
      <c r="AB57" s="11" t="str">
        <f>IFERROR(INDEX(REPORT_DATA_BY_ZONE!$A:$AA,$W57,MATCH(AB$15,REPORT_DATA_BY_ZONE!$A$1:$AA$1,0)), "")</f>
        <v/>
      </c>
      <c r="AC57" s="11" t="str">
        <f>IFERROR(INDEX(REPORT_DATA_BY_ZONE!$A:$AA,$W57,MATCH(AC$15,REPORT_DATA_BY_ZONE!$A$1:$AA$1,0)), "")</f>
        <v/>
      </c>
      <c r="AD57" s="11" t="str">
        <f>IFERROR(INDEX(REPORT_DATA_BY_ZONE!$A:$AA,$W57,MATCH(AD$15,REPORT_DATA_BY_ZONE!$A$1:$AA$1,0)), "")</f>
        <v/>
      </c>
      <c r="AE57" s="11" t="str">
        <f>IFERROR(INDEX(REPORT_DATA_BY_ZONE!$A:$AA,$W57,MATCH(AE$15,REPORT_DATA_BY_ZONE!$A$1:$AA$1,0)), "")</f>
        <v/>
      </c>
      <c r="AF57" s="11" t="str">
        <f>IFERROR(INDEX(REPORT_DATA_BY_ZONE!$A:$AA,$W57,MATCH(AF$15,REPORT_DATA_BY_ZONE!$A$1:$AA$1,0)), "")</f>
        <v/>
      </c>
      <c r="AG57" s="11" t="str">
        <f>IFERROR(INDEX(REPORT_DATA_BY_ZONE!$A:$AA,$W57,MATCH(AG$15,REPORT_DATA_BY_ZONE!$A$1:$AA$1,0)), "")</f>
        <v/>
      </c>
      <c r="AH57" s="11" t="str">
        <f>IFERROR(INDEX(REPORT_DATA_BY_ZONE!$A:$AA,$W57,MATCH(AH$15,REPORT_DATA_BY_ZONE!$A$1:$AA$1,0)), "")</f>
        <v/>
      </c>
      <c r="AI57" s="11" t="str">
        <f>IFERROR(INDEX(REPORT_DATA_BY_ZONE!$A:$AA,$W57,MATCH(AI$15,REPORT_DATA_BY_ZONE!$A$1:$AA$1,0)), "")</f>
        <v/>
      </c>
      <c r="AJ57" s="11" t="str">
        <f>IFERROR(INDEX(REPORT_DATA_BY_ZONE!$A:$AA,$W57,MATCH(AJ$15,REPORT_DATA_BY_ZONE!$A$1:$AA$1,0)), "")</f>
        <v/>
      </c>
      <c r="AK57" s="11" t="str">
        <f>IFERROR(INDEX(REPORT_DATA_BY_ZONE!$A:$AA,$W57,MATCH(AK$15,REPORT_DATA_BY_ZONE!$A$1:$AA$1,0)), "")</f>
        <v/>
      </c>
      <c r="AL57" s="11" t="str">
        <f>IFERROR(INDEX(REPORT_DATA_BY_ZONE!$A:$AA,$W57,MATCH(AL$15,REPORT_DATA_BY_ZONE!$A$1:$AA$1,0)), "")</f>
        <v/>
      </c>
      <c r="AM57" s="11" t="str">
        <f>IFERROR(INDEX(REPORT_DATA_BY_ZONE!$A:$AA,$W57,MATCH(AM$15,REPORT_DATA_BY_ZONE!$A$1:$AA$1,0)), "")</f>
        <v/>
      </c>
    </row>
    <row r="58" spans="20:39" x14ac:dyDescent="0.25">
      <c r="T58" s="40" t="s">
        <v>56</v>
      </c>
      <c r="U58" s="58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IFERROR(INDEX(REPORT_DATA_BY_ZONE!$A:$AA,$W58,MATCH(X$15,REPORT_DATA_BY_ZONE!$A$1:$AA$1,0)), "")</f>
        <v/>
      </c>
      <c r="Y58" s="11" t="str">
        <f>IFERROR(INDEX(REPORT_DATA_BY_ZONE!$A:$AA,$W58,MATCH(Y$15,REPORT_DATA_BY_ZONE!$A$1:$AA$1,0)), "")</f>
        <v/>
      </c>
      <c r="Z58" s="11" t="str">
        <f>IFERROR(INDEX(REPORT_DATA_BY_ZONE!$A:$AA,$W58,MATCH(Z$15,REPORT_DATA_BY_ZONE!$A$1:$AA$1,0)), "")</f>
        <v/>
      </c>
      <c r="AA58" s="11" t="str">
        <f>IFERROR(INDEX(REPORT_DATA_BY_ZONE!$A:$AA,$W58,MATCH(AA$15,REPORT_DATA_BY_ZONE!$A$1:$AA$1,0)), "")</f>
        <v/>
      </c>
      <c r="AB58" s="11" t="str">
        <f>IFERROR(INDEX(REPORT_DATA_BY_ZONE!$A:$AA,$W58,MATCH(AB$15,REPORT_DATA_BY_ZONE!$A$1:$AA$1,0)), "")</f>
        <v/>
      </c>
      <c r="AC58" s="11" t="str">
        <f>IFERROR(INDEX(REPORT_DATA_BY_ZONE!$A:$AA,$W58,MATCH(AC$15,REPORT_DATA_BY_ZONE!$A$1:$AA$1,0)), "")</f>
        <v/>
      </c>
      <c r="AD58" s="11" t="str">
        <f>IFERROR(INDEX(REPORT_DATA_BY_ZONE!$A:$AA,$W58,MATCH(AD$15,REPORT_DATA_BY_ZONE!$A$1:$AA$1,0)), "")</f>
        <v/>
      </c>
      <c r="AE58" s="11" t="str">
        <f>IFERROR(INDEX(REPORT_DATA_BY_ZONE!$A:$AA,$W58,MATCH(AE$15,REPORT_DATA_BY_ZONE!$A$1:$AA$1,0)), "")</f>
        <v/>
      </c>
      <c r="AF58" s="11" t="str">
        <f>IFERROR(INDEX(REPORT_DATA_BY_ZONE!$A:$AA,$W58,MATCH(AF$15,REPORT_DATA_BY_ZONE!$A$1:$AA$1,0)), "")</f>
        <v/>
      </c>
      <c r="AG58" s="11" t="str">
        <f>IFERROR(INDEX(REPORT_DATA_BY_ZONE!$A:$AA,$W58,MATCH(AG$15,REPORT_DATA_BY_ZONE!$A$1:$AA$1,0)), "")</f>
        <v/>
      </c>
      <c r="AH58" s="11" t="str">
        <f>IFERROR(INDEX(REPORT_DATA_BY_ZONE!$A:$AA,$W58,MATCH(AH$15,REPORT_DATA_BY_ZONE!$A$1:$AA$1,0)), "")</f>
        <v/>
      </c>
      <c r="AI58" s="11" t="str">
        <f>IFERROR(INDEX(REPORT_DATA_BY_ZONE!$A:$AA,$W58,MATCH(AI$15,REPORT_DATA_BY_ZONE!$A$1:$AA$1,0)), "")</f>
        <v/>
      </c>
      <c r="AJ58" s="11" t="str">
        <f>IFERROR(INDEX(REPORT_DATA_BY_ZONE!$A:$AA,$W58,MATCH(AJ$15,REPORT_DATA_BY_ZONE!$A$1:$AA$1,0)), "")</f>
        <v/>
      </c>
      <c r="AK58" s="11" t="str">
        <f>IFERROR(INDEX(REPORT_DATA_BY_ZONE!$A:$AA,$W58,MATCH(AK$15,REPORT_DATA_BY_ZONE!$A$1:$AA$1,0)), "")</f>
        <v/>
      </c>
      <c r="AL58" s="11" t="str">
        <f>IFERROR(INDEX(REPORT_DATA_BY_ZONE!$A:$AA,$W58,MATCH(AL$15,REPORT_DATA_BY_ZONE!$A$1:$AA$1,0)), "")</f>
        <v/>
      </c>
      <c r="AM58" s="11" t="str">
        <f>IFERROR(INDEX(REPORT_DATA_BY_ZONE!$A:$AA,$W58,MATCH(AM$15,REPORT_DATA_BY_ZONE!$A$1:$AA$1,0)), "")</f>
        <v/>
      </c>
    </row>
    <row r="59" spans="20:39" x14ac:dyDescent="0.25">
      <c r="T59" s="40" t="s">
        <v>49</v>
      </c>
      <c r="U59" s="58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IFERROR(INDEX(REPORT_DATA_BY_ZONE!$A:$AA,$W59,MATCH(X$15,REPORT_DATA_BY_ZONE!$A$1:$AA$1,0)), "")</f>
        <v/>
      </c>
      <c r="Y59" s="11" t="str">
        <f>IFERROR(INDEX(REPORT_DATA_BY_ZONE!$A:$AA,$W59,MATCH(Y$15,REPORT_DATA_BY_ZONE!$A$1:$AA$1,0)), "")</f>
        <v/>
      </c>
      <c r="Z59" s="11" t="str">
        <f>IFERROR(INDEX(REPORT_DATA_BY_ZONE!$A:$AA,$W59,MATCH(Z$15,REPORT_DATA_BY_ZONE!$A$1:$AA$1,0)), "")</f>
        <v/>
      </c>
      <c r="AA59" s="11" t="str">
        <f>IFERROR(INDEX(REPORT_DATA_BY_ZONE!$A:$AA,$W59,MATCH(AA$15,REPORT_DATA_BY_ZONE!$A$1:$AA$1,0)), "")</f>
        <v/>
      </c>
      <c r="AB59" s="11" t="str">
        <f>IFERROR(INDEX(REPORT_DATA_BY_ZONE!$A:$AA,$W59,MATCH(AB$15,REPORT_DATA_BY_ZONE!$A$1:$AA$1,0)), "")</f>
        <v/>
      </c>
      <c r="AC59" s="11" t="str">
        <f>IFERROR(INDEX(REPORT_DATA_BY_ZONE!$A:$AA,$W59,MATCH(AC$15,REPORT_DATA_BY_ZONE!$A$1:$AA$1,0)), "")</f>
        <v/>
      </c>
      <c r="AD59" s="11" t="str">
        <f>IFERROR(INDEX(REPORT_DATA_BY_ZONE!$A:$AA,$W59,MATCH(AD$15,REPORT_DATA_BY_ZONE!$A$1:$AA$1,0)), "")</f>
        <v/>
      </c>
      <c r="AE59" s="11" t="str">
        <f>IFERROR(INDEX(REPORT_DATA_BY_ZONE!$A:$AA,$W59,MATCH(AE$15,REPORT_DATA_BY_ZONE!$A$1:$AA$1,0)), "")</f>
        <v/>
      </c>
      <c r="AF59" s="11" t="str">
        <f>IFERROR(INDEX(REPORT_DATA_BY_ZONE!$A:$AA,$W59,MATCH(AF$15,REPORT_DATA_BY_ZONE!$A$1:$AA$1,0)), "")</f>
        <v/>
      </c>
      <c r="AG59" s="11" t="str">
        <f>IFERROR(INDEX(REPORT_DATA_BY_ZONE!$A:$AA,$W59,MATCH(AG$15,REPORT_DATA_BY_ZONE!$A$1:$AA$1,0)), "")</f>
        <v/>
      </c>
      <c r="AH59" s="11" t="str">
        <f>IFERROR(INDEX(REPORT_DATA_BY_ZONE!$A:$AA,$W59,MATCH(AH$15,REPORT_DATA_BY_ZONE!$A$1:$AA$1,0)), "")</f>
        <v/>
      </c>
      <c r="AI59" s="11" t="str">
        <f>IFERROR(INDEX(REPORT_DATA_BY_ZONE!$A:$AA,$W59,MATCH(AI$15,REPORT_DATA_BY_ZONE!$A$1:$AA$1,0)), "")</f>
        <v/>
      </c>
      <c r="AJ59" s="11" t="str">
        <f>IFERROR(INDEX(REPORT_DATA_BY_ZONE!$A:$AA,$W59,MATCH(AJ$15,REPORT_DATA_BY_ZONE!$A$1:$AA$1,0)), "")</f>
        <v/>
      </c>
      <c r="AK59" s="11" t="str">
        <f>IFERROR(INDEX(REPORT_DATA_BY_ZONE!$A:$AA,$W59,MATCH(AK$15,REPORT_DATA_BY_ZONE!$A$1:$AA$1,0)), "")</f>
        <v/>
      </c>
      <c r="AL59" s="11" t="str">
        <f>IFERROR(INDEX(REPORT_DATA_BY_ZONE!$A:$AA,$W59,MATCH(AL$15,REPORT_DATA_BY_ZONE!$A$1:$AA$1,0)), "")</f>
        <v/>
      </c>
      <c r="AM59" s="11" t="str">
        <f>IFERROR(INDEX(REPORT_DATA_BY_ZONE!$A:$AA,$W59,MATCH(AM$15,REPORT_DATA_BY_ZONE!$A$1:$AA$1,0)), "")</f>
        <v/>
      </c>
    </row>
    <row r="60" spans="20:39" x14ac:dyDescent="0.25">
      <c r="T60" s="40" t="s">
        <v>48</v>
      </c>
      <c r="U60" s="58" t="s">
        <v>47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IFERROR(INDEX(REPORT_DATA_BY_ZONE!$A:$AA,$W60,MATCH(X$15,REPORT_DATA_BY_ZONE!$A$1:$AA$1,0)), "")</f>
        <v/>
      </c>
      <c r="Y60" s="11" t="str">
        <f>IFERROR(INDEX(REPORT_DATA_BY_ZONE!$A:$AA,$W60,MATCH(Y$15,REPORT_DATA_BY_ZONE!$A$1:$AA$1,0)), "")</f>
        <v/>
      </c>
      <c r="Z60" s="11" t="str">
        <f>IFERROR(INDEX(REPORT_DATA_BY_ZONE!$A:$AA,$W60,MATCH(Z$15,REPORT_DATA_BY_ZONE!$A$1:$AA$1,0)), "")</f>
        <v/>
      </c>
      <c r="AA60" s="11" t="str">
        <f>IFERROR(INDEX(REPORT_DATA_BY_ZONE!$A:$AA,$W60,MATCH(AA$15,REPORT_DATA_BY_ZONE!$A$1:$AA$1,0)), "")</f>
        <v/>
      </c>
      <c r="AB60" s="11" t="str">
        <f>IFERROR(INDEX(REPORT_DATA_BY_ZONE!$A:$AA,$W60,MATCH(AB$15,REPORT_DATA_BY_ZONE!$A$1:$AA$1,0)), "")</f>
        <v/>
      </c>
      <c r="AC60" s="11" t="str">
        <f>IFERROR(INDEX(REPORT_DATA_BY_ZONE!$A:$AA,$W60,MATCH(AC$15,REPORT_DATA_BY_ZONE!$A$1:$AA$1,0)), "")</f>
        <v/>
      </c>
      <c r="AD60" s="11" t="str">
        <f>IFERROR(INDEX(REPORT_DATA_BY_ZONE!$A:$AA,$W60,MATCH(AD$15,REPORT_DATA_BY_ZONE!$A$1:$AA$1,0)), "")</f>
        <v/>
      </c>
      <c r="AE60" s="11" t="str">
        <f>IFERROR(INDEX(REPORT_DATA_BY_ZONE!$A:$AA,$W60,MATCH(AE$15,REPORT_DATA_BY_ZONE!$A$1:$AA$1,0)), "")</f>
        <v/>
      </c>
      <c r="AF60" s="11" t="str">
        <f>IFERROR(INDEX(REPORT_DATA_BY_ZONE!$A:$AA,$W60,MATCH(AF$15,REPORT_DATA_BY_ZONE!$A$1:$AA$1,0)), "")</f>
        <v/>
      </c>
      <c r="AG60" s="11" t="str">
        <f>IFERROR(INDEX(REPORT_DATA_BY_ZONE!$A:$AA,$W60,MATCH(AG$15,REPORT_DATA_BY_ZONE!$A$1:$AA$1,0)), "")</f>
        <v/>
      </c>
      <c r="AH60" s="11" t="str">
        <f>IFERROR(INDEX(REPORT_DATA_BY_ZONE!$A:$AA,$W60,MATCH(AH$15,REPORT_DATA_BY_ZONE!$A$1:$AA$1,0)), "")</f>
        <v/>
      </c>
      <c r="AI60" s="11" t="str">
        <f>IFERROR(INDEX(REPORT_DATA_BY_ZONE!$A:$AA,$W60,MATCH(AI$15,REPORT_DATA_BY_ZONE!$A$1:$AA$1,0)), "")</f>
        <v/>
      </c>
      <c r="AJ60" s="11" t="str">
        <f>IFERROR(INDEX(REPORT_DATA_BY_ZONE!$A:$AA,$W60,MATCH(AJ$15,REPORT_DATA_BY_ZONE!$A$1:$AA$1,0)), "")</f>
        <v/>
      </c>
      <c r="AK60" s="11" t="str">
        <f>IFERROR(INDEX(REPORT_DATA_BY_ZONE!$A:$AA,$W60,MATCH(AK$15,REPORT_DATA_BY_ZONE!$A$1:$AA$1,0)), "")</f>
        <v/>
      </c>
      <c r="AL60" s="11" t="str">
        <f>IFERROR(INDEX(REPORT_DATA_BY_ZONE!$A:$AA,$W60,MATCH(AL$15,REPORT_DATA_BY_ZONE!$A$1:$AA$1,0)), "")</f>
        <v/>
      </c>
      <c r="AM60" s="11" t="str">
        <f>IFERROR(INDEX(REPORT_DATA_BY_ZONE!$A:$AA,$W60,MATCH(AM$15,REPORT_DATA_BY_ZONE!$A$1:$AA$1,0)), "")</f>
        <v/>
      </c>
    </row>
    <row r="61" spans="20:39" x14ac:dyDescent="0.25">
      <c r="T61" s="40" t="s">
        <v>54</v>
      </c>
      <c r="U61" s="58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IFERROR(INDEX(REPORT_DATA_BY_ZONE!$A:$AA,$W61,MATCH(X$15,REPORT_DATA_BY_ZONE!$A$1:$AA$1,0)), "")</f>
        <v/>
      </c>
      <c r="Y61" s="11" t="str">
        <f>IFERROR(INDEX(REPORT_DATA_BY_ZONE!$A:$AA,$W61,MATCH(Y$15,REPORT_DATA_BY_ZONE!$A$1:$AA$1,0)), "")</f>
        <v/>
      </c>
      <c r="Z61" s="11" t="str">
        <f>IFERROR(INDEX(REPORT_DATA_BY_ZONE!$A:$AA,$W61,MATCH(Z$15,REPORT_DATA_BY_ZONE!$A$1:$AA$1,0)), "")</f>
        <v/>
      </c>
      <c r="AA61" s="11" t="str">
        <f>IFERROR(INDEX(REPORT_DATA_BY_ZONE!$A:$AA,$W61,MATCH(AA$15,REPORT_DATA_BY_ZONE!$A$1:$AA$1,0)), "")</f>
        <v/>
      </c>
      <c r="AB61" s="11" t="str">
        <f>IFERROR(INDEX(REPORT_DATA_BY_ZONE!$A:$AA,$W61,MATCH(AB$15,REPORT_DATA_BY_ZONE!$A$1:$AA$1,0)), "")</f>
        <v/>
      </c>
      <c r="AC61" s="11" t="str">
        <f>IFERROR(INDEX(REPORT_DATA_BY_ZONE!$A:$AA,$W61,MATCH(AC$15,REPORT_DATA_BY_ZONE!$A$1:$AA$1,0)), "")</f>
        <v/>
      </c>
      <c r="AD61" s="11" t="str">
        <f>IFERROR(INDEX(REPORT_DATA_BY_ZONE!$A:$AA,$W61,MATCH(AD$15,REPORT_DATA_BY_ZONE!$A$1:$AA$1,0)), "")</f>
        <v/>
      </c>
      <c r="AE61" s="11" t="str">
        <f>IFERROR(INDEX(REPORT_DATA_BY_ZONE!$A:$AA,$W61,MATCH(AE$15,REPORT_DATA_BY_ZONE!$A$1:$AA$1,0)), "")</f>
        <v/>
      </c>
      <c r="AF61" s="11" t="str">
        <f>IFERROR(INDEX(REPORT_DATA_BY_ZONE!$A:$AA,$W61,MATCH(AF$15,REPORT_DATA_BY_ZONE!$A$1:$AA$1,0)), "")</f>
        <v/>
      </c>
      <c r="AG61" s="11" t="str">
        <f>IFERROR(INDEX(REPORT_DATA_BY_ZONE!$A:$AA,$W61,MATCH(AG$15,REPORT_DATA_BY_ZONE!$A$1:$AA$1,0)), "")</f>
        <v/>
      </c>
      <c r="AH61" s="11" t="str">
        <f>IFERROR(INDEX(REPORT_DATA_BY_ZONE!$A:$AA,$W61,MATCH(AH$15,REPORT_DATA_BY_ZONE!$A$1:$AA$1,0)), "")</f>
        <v/>
      </c>
      <c r="AI61" s="11" t="str">
        <f>IFERROR(INDEX(REPORT_DATA_BY_ZONE!$A:$AA,$W61,MATCH(AI$15,REPORT_DATA_BY_ZONE!$A$1:$AA$1,0)), "")</f>
        <v/>
      </c>
      <c r="AJ61" s="11" t="str">
        <f>IFERROR(INDEX(REPORT_DATA_BY_ZONE!$A:$AA,$W61,MATCH(AJ$15,REPORT_DATA_BY_ZONE!$A$1:$AA$1,0)), "")</f>
        <v/>
      </c>
      <c r="AK61" s="11" t="str">
        <f>IFERROR(INDEX(REPORT_DATA_BY_ZONE!$A:$AA,$W61,MATCH(AK$15,REPORT_DATA_BY_ZONE!$A$1:$AA$1,0)), "")</f>
        <v/>
      </c>
      <c r="AL61" s="11" t="str">
        <f>IFERROR(INDEX(REPORT_DATA_BY_ZONE!$A:$AA,$W61,MATCH(AL$15,REPORT_DATA_BY_ZONE!$A$1:$AA$1,0)), "")</f>
        <v/>
      </c>
      <c r="AM61" s="11" t="str">
        <f>IFERROR(INDEX(REPORT_DATA_BY_ZONE!$A:$AA,$W61,MATCH(AM$15,REPORT_DATA_BY_ZONE!$A$1:$AA$1,0)), "")</f>
        <v/>
      </c>
    </row>
    <row r="62" spans="20:39" x14ac:dyDescent="0.25">
      <c r="T62" s="40" t="s">
        <v>52</v>
      </c>
      <c r="U62" s="58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IFERROR(INDEX(REPORT_DATA_BY_ZONE!$A:$AA,$W62,MATCH(X$15,REPORT_DATA_BY_ZONE!$A$1:$AA$1,0)), "")</f>
        <v/>
      </c>
      <c r="Y62" s="11" t="str">
        <f>IFERROR(INDEX(REPORT_DATA_BY_ZONE!$A:$AA,$W62,MATCH(Y$15,REPORT_DATA_BY_ZONE!$A$1:$AA$1,0)), "")</f>
        <v/>
      </c>
      <c r="Z62" s="11" t="str">
        <f>IFERROR(INDEX(REPORT_DATA_BY_ZONE!$A:$AA,$W62,MATCH(Z$15,REPORT_DATA_BY_ZONE!$A$1:$AA$1,0)), "")</f>
        <v/>
      </c>
      <c r="AA62" s="11" t="str">
        <f>IFERROR(INDEX(REPORT_DATA_BY_ZONE!$A:$AA,$W62,MATCH(AA$15,REPORT_DATA_BY_ZONE!$A$1:$AA$1,0)), "")</f>
        <v/>
      </c>
      <c r="AB62" s="11" t="str">
        <f>IFERROR(INDEX(REPORT_DATA_BY_ZONE!$A:$AA,$W62,MATCH(AB$15,REPORT_DATA_BY_ZONE!$A$1:$AA$1,0)), "")</f>
        <v/>
      </c>
      <c r="AC62" s="11" t="str">
        <f>IFERROR(INDEX(REPORT_DATA_BY_ZONE!$A:$AA,$W62,MATCH(AC$15,REPORT_DATA_BY_ZONE!$A$1:$AA$1,0)), "")</f>
        <v/>
      </c>
      <c r="AD62" s="11" t="str">
        <f>IFERROR(INDEX(REPORT_DATA_BY_ZONE!$A:$AA,$W62,MATCH(AD$15,REPORT_DATA_BY_ZONE!$A$1:$AA$1,0)), "")</f>
        <v/>
      </c>
      <c r="AE62" s="11" t="str">
        <f>IFERROR(INDEX(REPORT_DATA_BY_ZONE!$A:$AA,$W62,MATCH(AE$15,REPORT_DATA_BY_ZONE!$A$1:$AA$1,0)), "")</f>
        <v/>
      </c>
      <c r="AF62" s="11" t="str">
        <f>IFERROR(INDEX(REPORT_DATA_BY_ZONE!$A:$AA,$W62,MATCH(AF$15,REPORT_DATA_BY_ZONE!$A$1:$AA$1,0)), "")</f>
        <v/>
      </c>
      <c r="AG62" s="11" t="str">
        <f>IFERROR(INDEX(REPORT_DATA_BY_ZONE!$A:$AA,$W62,MATCH(AG$15,REPORT_DATA_BY_ZONE!$A$1:$AA$1,0)), "")</f>
        <v/>
      </c>
      <c r="AH62" s="11" t="str">
        <f>IFERROR(INDEX(REPORT_DATA_BY_ZONE!$A:$AA,$W62,MATCH(AH$15,REPORT_DATA_BY_ZONE!$A$1:$AA$1,0)), "")</f>
        <v/>
      </c>
      <c r="AI62" s="11" t="str">
        <f>IFERROR(INDEX(REPORT_DATA_BY_ZONE!$A:$AA,$W62,MATCH(AI$15,REPORT_DATA_BY_ZONE!$A$1:$AA$1,0)), "")</f>
        <v/>
      </c>
      <c r="AJ62" s="11" t="str">
        <f>IFERROR(INDEX(REPORT_DATA_BY_ZONE!$A:$AA,$W62,MATCH(AJ$15,REPORT_DATA_BY_ZONE!$A$1:$AA$1,0)), "")</f>
        <v/>
      </c>
      <c r="AK62" s="11" t="str">
        <f>IFERROR(INDEX(REPORT_DATA_BY_ZONE!$A:$AA,$W62,MATCH(AK$15,REPORT_DATA_BY_ZONE!$A$1:$AA$1,0)), "")</f>
        <v/>
      </c>
      <c r="AL62" s="11" t="str">
        <f>IFERROR(INDEX(REPORT_DATA_BY_ZONE!$A:$AA,$W62,MATCH(AL$15,REPORT_DATA_BY_ZONE!$A$1:$AA$1,0)), "")</f>
        <v/>
      </c>
      <c r="AM62" s="11" t="str">
        <f>IFERROR(INDEX(REPORT_DATA_BY_ZONE!$A:$AA,$W62,MATCH(AM$15,REPORT_DATA_BY_ZONE!$A$1:$AA$1,0)), "")</f>
        <v/>
      </c>
    </row>
    <row r="63" spans="20:39" x14ac:dyDescent="0.25">
      <c r="T63" s="40" t="s">
        <v>51</v>
      </c>
      <c r="U63" s="58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IFERROR(INDEX(REPORT_DATA_BY_ZONE!$A:$AA,$W63,MATCH(X$15,REPORT_DATA_BY_ZONE!$A$1:$AA$1,0)), "")</f>
        <v/>
      </c>
      <c r="Y63" s="11" t="str">
        <f>IFERROR(INDEX(REPORT_DATA_BY_ZONE!$A:$AA,$W63,MATCH(Y$15,REPORT_DATA_BY_ZONE!$A$1:$AA$1,0)), "")</f>
        <v/>
      </c>
      <c r="Z63" s="11" t="str">
        <f>IFERROR(INDEX(REPORT_DATA_BY_ZONE!$A:$AA,$W63,MATCH(Z$15,REPORT_DATA_BY_ZONE!$A$1:$AA$1,0)), "")</f>
        <v/>
      </c>
      <c r="AA63" s="11" t="str">
        <f>IFERROR(INDEX(REPORT_DATA_BY_ZONE!$A:$AA,$W63,MATCH(AA$15,REPORT_DATA_BY_ZONE!$A$1:$AA$1,0)), "")</f>
        <v/>
      </c>
      <c r="AB63" s="11" t="str">
        <f>IFERROR(INDEX(REPORT_DATA_BY_ZONE!$A:$AA,$W63,MATCH(AB$15,REPORT_DATA_BY_ZONE!$A$1:$AA$1,0)), "")</f>
        <v/>
      </c>
      <c r="AC63" s="11" t="str">
        <f>IFERROR(INDEX(REPORT_DATA_BY_ZONE!$A:$AA,$W63,MATCH(AC$15,REPORT_DATA_BY_ZONE!$A$1:$AA$1,0)), "")</f>
        <v/>
      </c>
      <c r="AD63" s="11" t="str">
        <f>IFERROR(INDEX(REPORT_DATA_BY_ZONE!$A:$AA,$W63,MATCH(AD$15,REPORT_DATA_BY_ZONE!$A$1:$AA$1,0)), "")</f>
        <v/>
      </c>
      <c r="AE63" s="11" t="str">
        <f>IFERROR(INDEX(REPORT_DATA_BY_ZONE!$A:$AA,$W63,MATCH(AE$15,REPORT_DATA_BY_ZONE!$A$1:$AA$1,0)), "")</f>
        <v/>
      </c>
      <c r="AF63" s="11" t="str">
        <f>IFERROR(INDEX(REPORT_DATA_BY_ZONE!$A:$AA,$W63,MATCH(AF$15,REPORT_DATA_BY_ZONE!$A$1:$AA$1,0)), "")</f>
        <v/>
      </c>
      <c r="AG63" s="11" t="str">
        <f>IFERROR(INDEX(REPORT_DATA_BY_ZONE!$A:$AA,$W63,MATCH(AG$15,REPORT_DATA_BY_ZONE!$A$1:$AA$1,0)), "")</f>
        <v/>
      </c>
      <c r="AH63" s="11" t="str">
        <f>IFERROR(INDEX(REPORT_DATA_BY_ZONE!$A:$AA,$W63,MATCH(AH$15,REPORT_DATA_BY_ZONE!$A$1:$AA$1,0)), "")</f>
        <v/>
      </c>
      <c r="AI63" s="11" t="str">
        <f>IFERROR(INDEX(REPORT_DATA_BY_ZONE!$A:$AA,$W63,MATCH(AI$15,REPORT_DATA_BY_ZONE!$A$1:$AA$1,0)), "")</f>
        <v/>
      </c>
      <c r="AJ63" s="11" t="str">
        <f>IFERROR(INDEX(REPORT_DATA_BY_ZONE!$A:$AA,$W63,MATCH(AJ$15,REPORT_DATA_BY_ZONE!$A$1:$AA$1,0)), "")</f>
        <v/>
      </c>
      <c r="AK63" s="11" t="str">
        <f>IFERROR(INDEX(REPORT_DATA_BY_ZONE!$A:$AA,$W63,MATCH(AK$15,REPORT_DATA_BY_ZONE!$A$1:$AA$1,0)), "")</f>
        <v/>
      </c>
      <c r="AL63" s="11" t="str">
        <f>IFERROR(INDEX(REPORT_DATA_BY_ZONE!$A:$AA,$W63,MATCH(AL$15,REPORT_DATA_BY_ZONE!$A$1:$AA$1,0)), "")</f>
        <v/>
      </c>
      <c r="AM63" s="11" t="str">
        <f>IFERROR(INDEX(REPORT_DATA_BY_ZONE!$A:$AA,$W63,MATCH(AM$15,REPORT_DATA_BY_ZONE!$A$1:$AA$1,0)), "")</f>
        <v/>
      </c>
    </row>
    <row r="64" spans="20:39" x14ac:dyDescent="0.25">
      <c r="T64" s="40" t="s">
        <v>50</v>
      </c>
      <c r="U64" s="58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IFERROR(INDEX(REPORT_DATA_BY_ZONE!$A:$AA,$W64,MATCH(X$15,REPORT_DATA_BY_ZONE!$A$1:$AA$1,0)), "")</f>
        <v/>
      </c>
      <c r="Y64" s="11" t="str">
        <f>IFERROR(INDEX(REPORT_DATA_BY_ZONE!$A:$AA,$W64,MATCH(Y$15,REPORT_DATA_BY_ZONE!$A$1:$AA$1,0)), "")</f>
        <v/>
      </c>
      <c r="Z64" s="11" t="str">
        <f>IFERROR(INDEX(REPORT_DATA_BY_ZONE!$A:$AA,$W64,MATCH(Z$15,REPORT_DATA_BY_ZONE!$A$1:$AA$1,0)), "")</f>
        <v/>
      </c>
      <c r="AA64" s="11" t="str">
        <f>IFERROR(INDEX(REPORT_DATA_BY_ZONE!$A:$AA,$W64,MATCH(AA$15,REPORT_DATA_BY_ZONE!$A$1:$AA$1,0)), "")</f>
        <v/>
      </c>
      <c r="AB64" s="11" t="str">
        <f>IFERROR(INDEX(REPORT_DATA_BY_ZONE!$A:$AA,$W64,MATCH(AB$15,REPORT_DATA_BY_ZONE!$A$1:$AA$1,0)), "")</f>
        <v/>
      </c>
      <c r="AC64" s="11" t="str">
        <f>IFERROR(INDEX(REPORT_DATA_BY_ZONE!$A:$AA,$W64,MATCH(AC$15,REPORT_DATA_BY_ZONE!$A$1:$AA$1,0)), "")</f>
        <v/>
      </c>
      <c r="AD64" s="11" t="str">
        <f>IFERROR(INDEX(REPORT_DATA_BY_ZONE!$A:$AA,$W64,MATCH(AD$15,REPORT_DATA_BY_ZONE!$A$1:$AA$1,0)), "")</f>
        <v/>
      </c>
      <c r="AE64" s="11" t="str">
        <f>IFERROR(INDEX(REPORT_DATA_BY_ZONE!$A:$AA,$W64,MATCH(AE$15,REPORT_DATA_BY_ZONE!$A$1:$AA$1,0)), "")</f>
        <v/>
      </c>
      <c r="AF64" s="11" t="str">
        <f>IFERROR(INDEX(REPORT_DATA_BY_ZONE!$A:$AA,$W64,MATCH(AF$15,REPORT_DATA_BY_ZONE!$A$1:$AA$1,0)), "")</f>
        <v/>
      </c>
      <c r="AG64" s="11" t="str">
        <f>IFERROR(INDEX(REPORT_DATA_BY_ZONE!$A:$AA,$W64,MATCH(AG$15,REPORT_DATA_BY_ZONE!$A$1:$AA$1,0)), "")</f>
        <v/>
      </c>
      <c r="AH64" s="11" t="str">
        <f>IFERROR(INDEX(REPORT_DATA_BY_ZONE!$A:$AA,$W64,MATCH(AH$15,REPORT_DATA_BY_ZONE!$A$1:$AA$1,0)), "")</f>
        <v/>
      </c>
      <c r="AI64" s="11" t="str">
        <f>IFERROR(INDEX(REPORT_DATA_BY_ZONE!$A:$AA,$W64,MATCH(AI$15,REPORT_DATA_BY_ZONE!$A$1:$AA$1,0)), "")</f>
        <v/>
      </c>
      <c r="AJ64" s="11" t="str">
        <f>IFERROR(INDEX(REPORT_DATA_BY_ZONE!$A:$AA,$W64,MATCH(AJ$15,REPORT_DATA_BY_ZONE!$A$1:$AA$1,0)), "")</f>
        <v/>
      </c>
      <c r="AK64" s="11" t="str">
        <f>IFERROR(INDEX(REPORT_DATA_BY_ZONE!$A:$AA,$W64,MATCH(AK$15,REPORT_DATA_BY_ZONE!$A$1:$AA$1,0)), "")</f>
        <v/>
      </c>
      <c r="AL64" s="11" t="str">
        <f>IFERROR(INDEX(REPORT_DATA_BY_ZONE!$A:$AA,$W64,MATCH(AL$15,REPORT_DATA_BY_ZONE!$A$1:$AA$1,0)), "")</f>
        <v/>
      </c>
      <c r="AM64" s="11" t="str">
        <f>IFERROR(INDEX(REPORT_DATA_BY_ZONE!$A:$AA,$W64,MATCH(AM$15,REPORT_DATA_BY_ZONE!$A$1:$AA$1,0)), "")</f>
        <v/>
      </c>
    </row>
    <row r="65" spans="20:39" x14ac:dyDescent="0.25">
      <c r="T65" s="40" t="s">
        <v>59</v>
      </c>
      <c r="U65" s="58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IFERROR(INDEX(REPORT_DATA_BY_ZONE!$A:$AA,$W65,MATCH(X$15,REPORT_DATA_BY_ZONE!$A$1:$AA$1,0)), "")</f>
        <v/>
      </c>
      <c r="Y65" s="11" t="str">
        <f>IFERROR(INDEX(REPORT_DATA_BY_ZONE!$A:$AA,$W65,MATCH(Y$15,REPORT_DATA_BY_ZONE!$A$1:$AA$1,0)), "")</f>
        <v/>
      </c>
      <c r="Z65" s="11" t="str">
        <f>IFERROR(INDEX(REPORT_DATA_BY_ZONE!$A:$AA,$W65,MATCH(Z$15,REPORT_DATA_BY_ZONE!$A$1:$AA$1,0)), "")</f>
        <v/>
      </c>
      <c r="AA65" s="11" t="str">
        <f>IFERROR(INDEX(REPORT_DATA_BY_ZONE!$A:$AA,$W65,MATCH(AA$15,REPORT_DATA_BY_ZONE!$A$1:$AA$1,0)), "")</f>
        <v/>
      </c>
      <c r="AB65" s="11" t="str">
        <f>IFERROR(INDEX(REPORT_DATA_BY_ZONE!$A:$AA,$W65,MATCH(AB$15,REPORT_DATA_BY_ZONE!$A$1:$AA$1,0)), "")</f>
        <v/>
      </c>
      <c r="AC65" s="11" t="str">
        <f>IFERROR(INDEX(REPORT_DATA_BY_ZONE!$A:$AA,$W65,MATCH(AC$15,REPORT_DATA_BY_ZONE!$A$1:$AA$1,0)), "")</f>
        <v/>
      </c>
      <c r="AD65" s="11" t="str">
        <f>IFERROR(INDEX(REPORT_DATA_BY_ZONE!$A:$AA,$W65,MATCH(AD$15,REPORT_DATA_BY_ZONE!$A$1:$AA$1,0)), "")</f>
        <v/>
      </c>
      <c r="AE65" s="11" t="str">
        <f>IFERROR(INDEX(REPORT_DATA_BY_ZONE!$A:$AA,$W65,MATCH(AE$15,REPORT_DATA_BY_ZONE!$A$1:$AA$1,0)), "")</f>
        <v/>
      </c>
      <c r="AF65" s="11" t="str">
        <f>IFERROR(INDEX(REPORT_DATA_BY_ZONE!$A:$AA,$W65,MATCH(AF$15,REPORT_DATA_BY_ZONE!$A$1:$AA$1,0)), "")</f>
        <v/>
      </c>
      <c r="AG65" s="11" t="str">
        <f>IFERROR(INDEX(REPORT_DATA_BY_ZONE!$A:$AA,$W65,MATCH(AG$15,REPORT_DATA_BY_ZONE!$A$1:$AA$1,0)), "")</f>
        <v/>
      </c>
      <c r="AH65" s="11" t="str">
        <f>IFERROR(INDEX(REPORT_DATA_BY_ZONE!$A:$AA,$W65,MATCH(AH$15,REPORT_DATA_BY_ZONE!$A$1:$AA$1,0)), "")</f>
        <v/>
      </c>
      <c r="AI65" s="11" t="str">
        <f>IFERROR(INDEX(REPORT_DATA_BY_ZONE!$A:$AA,$W65,MATCH(AI$15,REPORT_DATA_BY_ZONE!$A$1:$AA$1,0)), "")</f>
        <v/>
      </c>
      <c r="AJ65" s="11" t="str">
        <f>IFERROR(INDEX(REPORT_DATA_BY_ZONE!$A:$AA,$W65,MATCH(AJ$15,REPORT_DATA_BY_ZONE!$A$1:$AA$1,0)), "")</f>
        <v/>
      </c>
      <c r="AK65" s="11" t="str">
        <f>IFERROR(INDEX(REPORT_DATA_BY_ZONE!$A:$AA,$W65,MATCH(AK$15,REPORT_DATA_BY_ZONE!$A$1:$AA$1,0)), "")</f>
        <v/>
      </c>
      <c r="AL65" s="11" t="str">
        <f>IFERROR(INDEX(REPORT_DATA_BY_ZONE!$A:$AA,$W65,MATCH(AL$15,REPORT_DATA_BY_ZONE!$A$1:$AA$1,0)), "")</f>
        <v/>
      </c>
      <c r="AM65" s="11" t="str">
        <f>IFERROR(INDEX(REPORT_DATA_BY_ZONE!$A:$AA,$W65,MATCH(AM$15,REPORT_DATA_BY_ZONE!$A$1:$AA$1,0)), "")</f>
        <v/>
      </c>
    </row>
    <row r="66" spans="20:39" x14ac:dyDescent="0.25">
      <c r="T66" s="40" t="s">
        <v>55</v>
      </c>
      <c r="U66" s="58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IFERROR(INDEX(REPORT_DATA_BY_ZONE!$A:$AA,$W66,MATCH(X$15,REPORT_DATA_BY_ZONE!$A$1:$AA$1,0)), "")</f>
        <v/>
      </c>
      <c r="Y66" s="11" t="str">
        <f>IFERROR(INDEX(REPORT_DATA_BY_ZONE!$A:$AA,$W66,MATCH(Y$15,REPORT_DATA_BY_ZONE!$A$1:$AA$1,0)), "")</f>
        <v/>
      </c>
      <c r="Z66" s="11" t="str">
        <f>IFERROR(INDEX(REPORT_DATA_BY_ZONE!$A:$AA,$W66,MATCH(Z$15,REPORT_DATA_BY_ZONE!$A$1:$AA$1,0)), "")</f>
        <v/>
      </c>
      <c r="AA66" s="11" t="str">
        <f>IFERROR(INDEX(REPORT_DATA_BY_ZONE!$A:$AA,$W66,MATCH(AA$15,REPORT_DATA_BY_ZONE!$A$1:$AA$1,0)), "")</f>
        <v/>
      </c>
      <c r="AB66" s="11" t="str">
        <f>IFERROR(INDEX(REPORT_DATA_BY_ZONE!$A:$AA,$W66,MATCH(AB$15,REPORT_DATA_BY_ZONE!$A$1:$AA$1,0)), "")</f>
        <v/>
      </c>
      <c r="AC66" s="11" t="str">
        <f>IFERROR(INDEX(REPORT_DATA_BY_ZONE!$A:$AA,$W66,MATCH(AC$15,REPORT_DATA_BY_ZONE!$A$1:$AA$1,0)), "")</f>
        <v/>
      </c>
      <c r="AD66" s="11" t="str">
        <f>IFERROR(INDEX(REPORT_DATA_BY_ZONE!$A:$AA,$W66,MATCH(AD$15,REPORT_DATA_BY_ZONE!$A$1:$AA$1,0)), "")</f>
        <v/>
      </c>
      <c r="AE66" s="11" t="str">
        <f>IFERROR(INDEX(REPORT_DATA_BY_ZONE!$A:$AA,$W66,MATCH(AE$15,REPORT_DATA_BY_ZONE!$A$1:$AA$1,0)), "")</f>
        <v/>
      </c>
      <c r="AF66" s="11" t="str">
        <f>IFERROR(INDEX(REPORT_DATA_BY_ZONE!$A:$AA,$W66,MATCH(AF$15,REPORT_DATA_BY_ZONE!$A$1:$AA$1,0)), "")</f>
        <v/>
      </c>
      <c r="AG66" s="11" t="str">
        <f>IFERROR(INDEX(REPORT_DATA_BY_ZONE!$A:$AA,$W66,MATCH(AG$15,REPORT_DATA_BY_ZONE!$A$1:$AA$1,0)), "")</f>
        <v/>
      </c>
      <c r="AH66" s="11" t="str">
        <f>IFERROR(INDEX(REPORT_DATA_BY_ZONE!$A:$AA,$W66,MATCH(AH$15,REPORT_DATA_BY_ZONE!$A$1:$AA$1,0)), "")</f>
        <v/>
      </c>
      <c r="AI66" s="11" t="str">
        <f>IFERROR(INDEX(REPORT_DATA_BY_ZONE!$A:$AA,$W66,MATCH(AI$15,REPORT_DATA_BY_ZONE!$A$1:$AA$1,0)), "")</f>
        <v/>
      </c>
      <c r="AJ66" s="11" t="str">
        <f>IFERROR(INDEX(REPORT_DATA_BY_ZONE!$A:$AA,$W66,MATCH(AJ$15,REPORT_DATA_BY_ZONE!$A$1:$AA$1,0)), "")</f>
        <v/>
      </c>
      <c r="AK66" s="11" t="str">
        <f>IFERROR(INDEX(REPORT_DATA_BY_ZONE!$A:$AA,$W66,MATCH(AK$15,REPORT_DATA_BY_ZONE!$A$1:$AA$1,0)), "")</f>
        <v/>
      </c>
      <c r="AL66" s="11" t="str">
        <f>IFERROR(INDEX(REPORT_DATA_BY_ZONE!$A:$AA,$W66,MATCH(AL$15,REPORT_DATA_BY_ZONE!$A$1:$AA$1,0)), "")</f>
        <v/>
      </c>
      <c r="AM66" s="11" t="str">
        <f>IFERROR(INDEX(REPORT_DATA_BY_ZONE!$A:$AA,$W66,MATCH(AM$15,REPORT_DATA_BY_ZONE!$A$1:$AA$1,0)), "")</f>
        <v/>
      </c>
    </row>
    <row r="67" spans="20:39" x14ac:dyDescent="0.25">
      <c r="T67" s="40" t="s">
        <v>58</v>
      </c>
      <c r="U67" s="58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IFERROR(INDEX(REPORT_DATA_BY_ZONE!$A:$AA,$W67,MATCH(X$15,REPORT_DATA_BY_ZONE!$A$1:$AA$1,0)), "")</f>
        <v/>
      </c>
      <c r="Y67" s="11" t="str">
        <f>IFERROR(INDEX(REPORT_DATA_BY_ZONE!$A:$AA,$W67,MATCH(Y$15,REPORT_DATA_BY_ZONE!$A$1:$AA$1,0)), "")</f>
        <v/>
      </c>
      <c r="Z67" s="11" t="str">
        <f>IFERROR(INDEX(REPORT_DATA_BY_ZONE!$A:$AA,$W67,MATCH(Z$15,REPORT_DATA_BY_ZONE!$A$1:$AA$1,0)), "")</f>
        <v/>
      </c>
      <c r="AA67" s="11" t="str">
        <f>IFERROR(INDEX(REPORT_DATA_BY_ZONE!$A:$AA,$W67,MATCH(AA$15,REPORT_DATA_BY_ZONE!$A$1:$AA$1,0)), "")</f>
        <v/>
      </c>
      <c r="AB67" s="11" t="str">
        <f>IFERROR(INDEX(REPORT_DATA_BY_ZONE!$A:$AA,$W67,MATCH(AB$15,REPORT_DATA_BY_ZONE!$A$1:$AA$1,0)), "")</f>
        <v/>
      </c>
      <c r="AC67" s="11" t="str">
        <f>IFERROR(INDEX(REPORT_DATA_BY_ZONE!$A:$AA,$W67,MATCH(AC$15,REPORT_DATA_BY_ZONE!$A$1:$AA$1,0)), "")</f>
        <v/>
      </c>
      <c r="AD67" s="11" t="str">
        <f>IFERROR(INDEX(REPORT_DATA_BY_ZONE!$A:$AA,$W67,MATCH(AD$15,REPORT_DATA_BY_ZONE!$A$1:$AA$1,0)), "")</f>
        <v/>
      </c>
      <c r="AE67" s="11" t="str">
        <f>IFERROR(INDEX(REPORT_DATA_BY_ZONE!$A:$AA,$W67,MATCH(AE$15,REPORT_DATA_BY_ZONE!$A$1:$AA$1,0)), "")</f>
        <v/>
      </c>
      <c r="AF67" s="11" t="str">
        <f>IFERROR(INDEX(REPORT_DATA_BY_ZONE!$A:$AA,$W67,MATCH(AF$15,REPORT_DATA_BY_ZONE!$A$1:$AA$1,0)), "")</f>
        <v/>
      </c>
      <c r="AG67" s="11" t="str">
        <f>IFERROR(INDEX(REPORT_DATA_BY_ZONE!$A:$AA,$W67,MATCH(AG$15,REPORT_DATA_BY_ZONE!$A$1:$AA$1,0)), "")</f>
        <v/>
      </c>
      <c r="AH67" s="11" t="str">
        <f>IFERROR(INDEX(REPORT_DATA_BY_ZONE!$A:$AA,$W67,MATCH(AH$15,REPORT_DATA_BY_ZONE!$A$1:$AA$1,0)), "")</f>
        <v/>
      </c>
      <c r="AI67" s="11" t="str">
        <f>IFERROR(INDEX(REPORT_DATA_BY_ZONE!$A:$AA,$W67,MATCH(AI$15,REPORT_DATA_BY_ZONE!$A$1:$AA$1,0)), "")</f>
        <v/>
      </c>
      <c r="AJ67" s="11" t="str">
        <f>IFERROR(INDEX(REPORT_DATA_BY_ZONE!$A:$AA,$W67,MATCH(AJ$15,REPORT_DATA_BY_ZONE!$A$1:$AA$1,0)), "")</f>
        <v/>
      </c>
      <c r="AK67" s="11" t="str">
        <f>IFERROR(INDEX(REPORT_DATA_BY_ZONE!$A:$AA,$W67,MATCH(AK$15,REPORT_DATA_BY_ZONE!$A$1:$AA$1,0)), "")</f>
        <v/>
      </c>
      <c r="AL67" s="11" t="str">
        <f>IFERROR(INDEX(REPORT_DATA_BY_ZONE!$A:$AA,$W67,MATCH(AL$15,REPORT_DATA_BY_ZONE!$A$1:$AA$1,0)), "")</f>
        <v/>
      </c>
      <c r="AM67" s="11" t="str">
        <f>IFERROR(INDEX(REPORT_DATA_BY_ZONE!$A:$AA,$W67,MATCH(AM$15,REPORT_DATA_BY_ZONE!$A$1:$AA$1,0)), "")</f>
        <v/>
      </c>
    </row>
    <row r="68" spans="20:39" x14ac:dyDescent="0.25">
      <c r="T68" s="40" t="s">
        <v>57</v>
      </c>
      <c r="U68" s="58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IFERROR(INDEX(REPORT_DATA_BY_ZONE!$A:$AA,$W68,MATCH(X$15,REPORT_DATA_BY_ZONE!$A$1:$AA$1,0)), "")</f>
        <v/>
      </c>
      <c r="Y68" s="11" t="str">
        <f>IFERROR(INDEX(REPORT_DATA_BY_ZONE!$A:$AA,$W68,MATCH(Y$15,REPORT_DATA_BY_ZONE!$A$1:$AA$1,0)), "")</f>
        <v/>
      </c>
      <c r="Z68" s="11" t="str">
        <f>IFERROR(INDEX(REPORT_DATA_BY_ZONE!$A:$AA,$W68,MATCH(Z$15,REPORT_DATA_BY_ZONE!$A$1:$AA$1,0)), "")</f>
        <v/>
      </c>
      <c r="AA68" s="11" t="str">
        <f>IFERROR(INDEX(REPORT_DATA_BY_ZONE!$A:$AA,$W68,MATCH(AA$15,REPORT_DATA_BY_ZONE!$A$1:$AA$1,0)), "")</f>
        <v/>
      </c>
      <c r="AB68" s="11" t="str">
        <f>IFERROR(INDEX(REPORT_DATA_BY_ZONE!$A:$AA,$W68,MATCH(AB$15,REPORT_DATA_BY_ZONE!$A$1:$AA$1,0)), "")</f>
        <v/>
      </c>
      <c r="AC68" s="11" t="str">
        <f>IFERROR(INDEX(REPORT_DATA_BY_ZONE!$A:$AA,$W68,MATCH(AC$15,REPORT_DATA_BY_ZONE!$A$1:$AA$1,0)), "")</f>
        <v/>
      </c>
      <c r="AD68" s="11" t="str">
        <f>IFERROR(INDEX(REPORT_DATA_BY_ZONE!$A:$AA,$W68,MATCH(AD$15,REPORT_DATA_BY_ZONE!$A$1:$AA$1,0)), "")</f>
        <v/>
      </c>
      <c r="AE68" s="11" t="str">
        <f>IFERROR(INDEX(REPORT_DATA_BY_ZONE!$A:$AA,$W68,MATCH(AE$15,REPORT_DATA_BY_ZONE!$A$1:$AA$1,0)), "")</f>
        <v/>
      </c>
      <c r="AF68" s="11" t="str">
        <f>IFERROR(INDEX(REPORT_DATA_BY_ZONE!$A:$AA,$W68,MATCH(AF$15,REPORT_DATA_BY_ZONE!$A$1:$AA$1,0)), "")</f>
        <v/>
      </c>
      <c r="AG68" s="11" t="str">
        <f>IFERROR(INDEX(REPORT_DATA_BY_ZONE!$A:$AA,$W68,MATCH(AG$15,REPORT_DATA_BY_ZONE!$A$1:$AA$1,0)), "")</f>
        <v/>
      </c>
      <c r="AH68" s="11" t="str">
        <f>IFERROR(INDEX(REPORT_DATA_BY_ZONE!$A:$AA,$W68,MATCH(AH$15,REPORT_DATA_BY_ZONE!$A$1:$AA$1,0)), "")</f>
        <v/>
      </c>
      <c r="AI68" s="11" t="str">
        <f>IFERROR(INDEX(REPORT_DATA_BY_ZONE!$A:$AA,$W68,MATCH(AI$15,REPORT_DATA_BY_ZONE!$A$1:$AA$1,0)), "")</f>
        <v/>
      </c>
      <c r="AJ68" s="11" t="str">
        <f>IFERROR(INDEX(REPORT_DATA_BY_ZONE!$A:$AA,$W68,MATCH(AJ$15,REPORT_DATA_BY_ZONE!$A$1:$AA$1,0)), "")</f>
        <v/>
      </c>
      <c r="AK68" s="11" t="str">
        <f>IFERROR(INDEX(REPORT_DATA_BY_ZONE!$A:$AA,$W68,MATCH(AK$15,REPORT_DATA_BY_ZONE!$A$1:$AA$1,0)), "")</f>
        <v/>
      </c>
      <c r="AL68" s="11" t="str">
        <f>IFERROR(INDEX(REPORT_DATA_BY_ZONE!$A:$AA,$W68,MATCH(AL$15,REPORT_DATA_BY_ZONE!$A$1:$AA$1,0)), "")</f>
        <v/>
      </c>
      <c r="AM68" s="11" t="str">
        <f>IFERROR(INDEX(REPORT_DATA_BY_ZONE!$A:$AA,$W68,MATCH(AM$15,REPORT_DATA_BY_ZONE!$A$1:$AA$1,0)), "")</f>
        <v/>
      </c>
    </row>
    <row r="69" spans="20:39" x14ac:dyDescent="0.25">
      <c r="T69" s="40" t="s">
        <v>56</v>
      </c>
      <c r="U69" s="58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IFERROR(INDEX(REPORT_DATA_BY_ZONE!$A:$AA,$W69,MATCH(X$15,REPORT_DATA_BY_ZONE!$A$1:$AA$1,0)), "")</f>
        <v/>
      </c>
      <c r="Y69" s="11" t="str">
        <f>IFERROR(INDEX(REPORT_DATA_BY_ZONE!$A:$AA,$W69,MATCH(Y$15,REPORT_DATA_BY_ZONE!$A$1:$AA$1,0)), "")</f>
        <v/>
      </c>
      <c r="Z69" s="11" t="str">
        <f>IFERROR(INDEX(REPORT_DATA_BY_ZONE!$A:$AA,$W69,MATCH(Z$15,REPORT_DATA_BY_ZONE!$A$1:$AA$1,0)), "")</f>
        <v/>
      </c>
      <c r="AA69" s="11" t="str">
        <f>IFERROR(INDEX(REPORT_DATA_BY_ZONE!$A:$AA,$W69,MATCH(AA$15,REPORT_DATA_BY_ZONE!$A$1:$AA$1,0)), "")</f>
        <v/>
      </c>
      <c r="AB69" s="11" t="str">
        <f>IFERROR(INDEX(REPORT_DATA_BY_ZONE!$A:$AA,$W69,MATCH(AB$15,REPORT_DATA_BY_ZONE!$A$1:$AA$1,0)), "")</f>
        <v/>
      </c>
      <c r="AC69" s="11" t="str">
        <f>IFERROR(INDEX(REPORT_DATA_BY_ZONE!$A:$AA,$W69,MATCH(AC$15,REPORT_DATA_BY_ZONE!$A$1:$AA$1,0)), "")</f>
        <v/>
      </c>
      <c r="AD69" s="11" t="str">
        <f>IFERROR(INDEX(REPORT_DATA_BY_ZONE!$A:$AA,$W69,MATCH(AD$15,REPORT_DATA_BY_ZONE!$A$1:$AA$1,0)), "")</f>
        <v/>
      </c>
      <c r="AE69" s="11" t="str">
        <f>IFERROR(INDEX(REPORT_DATA_BY_ZONE!$A:$AA,$W69,MATCH(AE$15,REPORT_DATA_BY_ZONE!$A$1:$AA$1,0)), "")</f>
        <v/>
      </c>
      <c r="AF69" s="11" t="str">
        <f>IFERROR(INDEX(REPORT_DATA_BY_ZONE!$A:$AA,$W69,MATCH(AF$15,REPORT_DATA_BY_ZONE!$A$1:$AA$1,0)), "")</f>
        <v/>
      </c>
      <c r="AG69" s="11" t="str">
        <f>IFERROR(INDEX(REPORT_DATA_BY_ZONE!$A:$AA,$W69,MATCH(AG$15,REPORT_DATA_BY_ZONE!$A$1:$AA$1,0)), "")</f>
        <v/>
      </c>
      <c r="AH69" s="11" t="str">
        <f>IFERROR(INDEX(REPORT_DATA_BY_ZONE!$A:$AA,$W69,MATCH(AH$15,REPORT_DATA_BY_ZONE!$A$1:$AA$1,0)), "")</f>
        <v/>
      </c>
      <c r="AI69" s="11" t="str">
        <f>IFERROR(INDEX(REPORT_DATA_BY_ZONE!$A:$AA,$W69,MATCH(AI$15,REPORT_DATA_BY_ZONE!$A$1:$AA$1,0)), "")</f>
        <v/>
      </c>
      <c r="AJ69" s="11" t="str">
        <f>IFERROR(INDEX(REPORT_DATA_BY_ZONE!$A:$AA,$W69,MATCH(AJ$15,REPORT_DATA_BY_ZONE!$A$1:$AA$1,0)), "")</f>
        <v/>
      </c>
      <c r="AK69" s="11" t="str">
        <f>IFERROR(INDEX(REPORT_DATA_BY_ZONE!$A:$AA,$W69,MATCH(AK$15,REPORT_DATA_BY_ZONE!$A$1:$AA$1,0)), "")</f>
        <v/>
      </c>
      <c r="AL69" s="11" t="str">
        <f>IFERROR(INDEX(REPORT_DATA_BY_ZONE!$A:$AA,$W69,MATCH(AL$15,REPORT_DATA_BY_ZONE!$A$1:$AA$1,0)), "")</f>
        <v/>
      </c>
      <c r="AM69" s="11" t="str">
        <f>IFERROR(INDEX(REPORT_DATA_BY_ZONE!$A:$AA,$W69,MATCH(AM$15,REPORT_DATA_BY_ZONE!$A$1:$AA$1,0)), "")</f>
        <v/>
      </c>
    </row>
    <row r="70" spans="20:39" x14ac:dyDescent="0.25">
      <c r="T70" s="40" t="s">
        <v>49</v>
      </c>
      <c r="U70" s="58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IFERROR(INDEX(REPORT_DATA_BY_ZONE!$A:$AA,$W70,MATCH(X$15,REPORT_DATA_BY_ZONE!$A$1:$AA$1,0)), "")</f>
        <v/>
      </c>
      <c r="Y70" s="11" t="str">
        <f>IFERROR(INDEX(REPORT_DATA_BY_ZONE!$A:$AA,$W70,MATCH(Y$15,REPORT_DATA_BY_ZONE!$A$1:$AA$1,0)), "")</f>
        <v/>
      </c>
      <c r="Z70" s="11" t="str">
        <f>IFERROR(INDEX(REPORT_DATA_BY_ZONE!$A:$AA,$W70,MATCH(Z$15,REPORT_DATA_BY_ZONE!$A$1:$AA$1,0)), "")</f>
        <v/>
      </c>
      <c r="AA70" s="11" t="str">
        <f>IFERROR(INDEX(REPORT_DATA_BY_ZONE!$A:$AA,$W70,MATCH(AA$15,REPORT_DATA_BY_ZONE!$A$1:$AA$1,0)), "")</f>
        <v/>
      </c>
      <c r="AB70" s="11" t="str">
        <f>IFERROR(INDEX(REPORT_DATA_BY_ZONE!$A:$AA,$W70,MATCH(AB$15,REPORT_DATA_BY_ZONE!$A$1:$AA$1,0)), "")</f>
        <v/>
      </c>
      <c r="AC70" s="11" t="str">
        <f>IFERROR(INDEX(REPORT_DATA_BY_ZONE!$A:$AA,$W70,MATCH(AC$15,REPORT_DATA_BY_ZONE!$A$1:$AA$1,0)), "")</f>
        <v/>
      </c>
      <c r="AD70" s="11" t="str">
        <f>IFERROR(INDEX(REPORT_DATA_BY_ZONE!$A:$AA,$W70,MATCH(AD$15,REPORT_DATA_BY_ZONE!$A$1:$AA$1,0)), "")</f>
        <v/>
      </c>
      <c r="AE70" s="11" t="str">
        <f>IFERROR(INDEX(REPORT_DATA_BY_ZONE!$A:$AA,$W70,MATCH(AE$15,REPORT_DATA_BY_ZONE!$A$1:$AA$1,0)), "")</f>
        <v/>
      </c>
      <c r="AF70" s="11" t="str">
        <f>IFERROR(INDEX(REPORT_DATA_BY_ZONE!$A:$AA,$W70,MATCH(AF$15,REPORT_DATA_BY_ZONE!$A$1:$AA$1,0)), "")</f>
        <v/>
      </c>
      <c r="AG70" s="11" t="str">
        <f>IFERROR(INDEX(REPORT_DATA_BY_ZONE!$A:$AA,$W70,MATCH(AG$15,REPORT_DATA_BY_ZONE!$A$1:$AA$1,0)), "")</f>
        <v/>
      </c>
      <c r="AH70" s="11" t="str">
        <f>IFERROR(INDEX(REPORT_DATA_BY_ZONE!$A:$AA,$W70,MATCH(AH$15,REPORT_DATA_BY_ZONE!$A$1:$AA$1,0)), "")</f>
        <v/>
      </c>
      <c r="AI70" s="11" t="str">
        <f>IFERROR(INDEX(REPORT_DATA_BY_ZONE!$A:$AA,$W70,MATCH(AI$15,REPORT_DATA_BY_ZONE!$A$1:$AA$1,0)), "")</f>
        <v/>
      </c>
      <c r="AJ70" s="11" t="str">
        <f>IFERROR(INDEX(REPORT_DATA_BY_ZONE!$A:$AA,$W70,MATCH(AJ$15,REPORT_DATA_BY_ZONE!$A$1:$AA$1,0)), "")</f>
        <v/>
      </c>
      <c r="AK70" s="11" t="str">
        <f>IFERROR(INDEX(REPORT_DATA_BY_ZONE!$A:$AA,$W70,MATCH(AK$15,REPORT_DATA_BY_ZONE!$A$1:$AA$1,0)), "")</f>
        <v/>
      </c>
      <c r="AL70" s="11" t="str">
        <f>IFERROR(INDEX(REPORT_DATA_BY_ZONE!$A:$AA,$W70,MATCH(AL$15,REPORT_DATA_BY_ZONE!$A$1:$AA$1,0)), "")</f>
        <v/>
      </c>
      <c r="AM70" s="11" t="str">
        <f>IFERROR(INDEX(REPORT_DATA_BY_ZONE!$A:$AA,$W70,MATCH(AM$15,REPORT_DATA_BY_ZONE!$A$1:$AA$1,0)), "")</f>
        <v/>
      </c>
    </row>
  </sheetData>
  <mergeCells count="20"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  <mergeCell ref="U49:U59"/>
    <mergeCell ref="U60:U70"/>
    <mergeCell ref="N1:N6"/>
    <mergeCell ref="O1:O6"/>
    <mergeCell ref="P1:P6"/>
    <mergeCell ref="Q1:Q6"/>
    <mergeCell ref="R1:R6"/>
  </mergeCells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P23" sqref="P23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 x14ac:dyDescent="0.25">
      <c r="B1" s="51"/>
      <c r="L1" s="64" t="s">
        <v>31</v>
      </c>
      <c r="M1" s="64" t="s">
        <v>32</v>
      </c>
      <c r="N1" s="64" t="s">
        <v>33</v>
      </c>
      <c r="O1" s="64" t="s">
        <v>34</v>
      </c>
      <c r="P1" s="64" t="s">
        <v>35</v>
      </c>
      <c r="Q1" s="64" t="s">
        <v>36</v>
      </c>
      <c r="R1" s="64" t="s">
        <v>451</v>
      </c>
      <c r="S1" s="64" t="s">
        <v>452</v>
      </c>
      <c r="T1" s="64" t="s">
        <v>453</v>
      </c>
      <c r="U1" s="64" t="s">
        <v>37</v>
      </c>
      <c r="V1" s="64" t="s">
        <v>38</v>
      </c>
    </row>
    <row r="2" spans="1:22" s="8" customFormat="1" x14ac:dyDescent="0.25">
      <c r="B2" s="35">
        <f>DATE</f>
        <v>42407</v>
      </c>
      <c r="C2" s="49" t="s">
        <v>450</v>
      </c>
      <c r="D2" s="53"/>
      <c r="G2" s="48"/>
      <c r="H2" s="48"/>
      <c r="I2" s="48"/>
      <c r="J2" s="48"/>
      <c r="K2" s="49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s="8" customFormat="1" ht="15" customHeight="1" x14ac:dyDescent="0.25">
      <c r="B3" s="45" t="s">
        <v>24</v>
      </c>
      <c r="C3" s="48" t="s">
        <v>601</v>
      </c>
      <c r="D3" s="54">
        <v>805</v>
      </c>
      <c r="G3" s="77" t="s">
        <v>599</v>
      </c>
      <c r="H3" s="78"/>
      <c r="I3" s="78"/>
      <c r="J3" s="79"/>
      <c r="K3" s="52" t="s">
        <v>442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s="8" customFormat="1" ht="15" customHeight="1" x14ac:dyDescent="0.25">
      <c r="B4" s="45" t="s">
        <v>454</v>
      </c>
      <c r="C4" s="46" t="s">
        <v>444</v>
      </c>
      <c r="D4" s="47"/>
      <c r="G4" s="74">
        <f>ROUND(D3/12*MONTH, 0)</f>
        <v>134</v>
      </c>
      <c r="H4" s="75" t="e">
        <f>ROUND(G3/12*MONTH, 0)</f>
        <v>#VALUE!</v>
      </c>
      <c r="I4" s="75">
        <f>ROUND(H3/12*MONTH, 0)</f>
        <v>0</v>
      </c>
      <c r="J4" s="76">
        <f>ROUND(I3/12*MONTH, 0)</f>
        <v>0</v>
      </c>
      <c r="K4" s="39">
        <f>ROUND(D3/12,0)</f>
        <v>67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 x14ac:dyDescent="0.25">
      <c r="A5" s="22"/>
      <c r="B5" s="72" t="s">
        <v>39</v>
      </c>
      <c r="C5" s="46" t="s">
        <v>600</v>
      </c>
      <c r="D5" s="47"/>
      <c r="E5" s="8"/>
      <c r="F5" s="8"/>
      <c r="G5" s="74"/>
      <c r="H5" s="75"/>
      <c r="I5" s="75"/>
      <c r="J5" s="76"/>
      <c r="K5" s="50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 x14ac:dyDescent="0.25">
      <c r="A6" s="22" t="s">
        <v>2</v>
      </c>
      <c r="B6" s="73"/>
      <c r="C6" s="48" t="s">
        <v>19</v>
      </c>
      <c r="D6" s="48"/>
      <c r="E6" s="8"/>
      <c r="F6" s="8"/>
      <c r="G6" s="32" t="s">
        <v>3</v>
      </c>
      <c r="H6" s="32" t="s">
        <v>4</v>
      </c>
      <c r="I6" s="32" t="s">
        <v>5</v>
      </c>
      <c r="J6" s="32" t="s">
        <v>6</v>
      </c>
      <c r="K6" s="32" t="s">
        <v>94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446</v>
      </c>
      <c r="T6" s="24" t="s">
        <v>29</v>
      </c>
      <c r="U6" s="24" t="s">
        <v>30</v>
      </c>
      <c r="V6" s="25"/>
    </row>
    <row r="7" spans="1:22" hidden="1" x14ac:dyDescent="0.25">
      <c r="A7" s="22"/>
      <c r="B7" s="22"/>
      <c r="C7" s="38" t="s">
        <v>19</v>
      </c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447</v>
      </c>
      <c r="L7" s="23" t="s">
        <v>7</v>
      </c>
      <c r="M7" s="23" t="s">
        <v>8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449</v>
      </c>
      <c r="S7" s="23" t="s">
        <v>448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42</v>
      </c>
      <c r="B9" s="29" t="s">
        <v>40</v>
      </c>
      <c r="C9" s="4" t="s">
        <v>41</v>
      </c>
      <c r="D9" s="4" t="s">
        <v>455</v>
      </c>
      <c r="E9" s="4" t="str">
        <f>CONCATENATE(YEAR,":",MONTH,":",WEEK,":",DAY,":",$A9)</f>
        <v>2016:2:1:7:ASSISTANTS</v>
      </c>
      <c r="F9" s="4">
        <f>MATCH($E9,REPORT_DATA_BY_COMP!$A:$A,0)</f>
        <v>290</v>
      </c>
      <c r="G9" s="11">
        <f>IFERROR(INDEX(REPORT_DATA_BY_COMP!$A:$AB,$F9,MATCH(G$7,REPORT_DATA_BY_COMP!$A$1:$AB$1,0)), "")</f>
        <v>0</v>
      </c>
      <c r="H9" s="11">
        <f>IFERROR(INDEX(REPORT_DATA_BY_COMP!$A:$AB,$F9,MATCH(H$7,REPORT_DATA_BY_COMP!$A$1:$AB$1,0)), "")</f>
        <v>0</v>
      </c>
      <c r="I9" s="11">
        <f>IFERROR(INDEX(REPORT_DATA_BY_COMP!$A:$AB,$F9,MATCH(I$7,REPORT_DATA_BY_COMP!$A$1:$AB$1,0)), "")</f>
        <v>7</v>
      </c>
      <c r="J9" s="11">
        <f>IFERROR(INDEX(REPORT_DATA_BY_COMP!$A:$AB,$F9,MATCH(J$7,REPORT_DATA_BY_COMP!$A$1:$AB$1,0)), "")</f>
        <v>5</v>
      </c>
      <c r="K9" s="11">
        <f>IFERROR(INDEX(REPORT_DATA_BY_COMP!$A:$AB,$F9,MATCH(K$7,REPORT_DATA_BY_COMP!$A$1:$AB$1,0)), "")</f>
        <v>0</v>
      </c>
      <c r="L9" s="11">
        <f>IFERROR(INDEX(REPORT_DATA_BY_COMP!$A:$AB,$F9,MATCH(L$7,REPORT_DATA_BY_COMP!$A$1:$AB$1,0)), "")</f>
        <v>0</v>
      </c>
      <c r="M9" s="11">
        <f>IFERROR(INDEX(REPORT_DATA_BY_COMP!$A:$AB,$F9,MATCH(M$7,REPORT_DATA_BY_COMP!$A$1:$AB$1,0)), "")</f>
        <v>0</v>
      </c>
      <c r="N9" s="11">
        <f>IFERROR(INDEX(REPORT_DATA_BY_COMP!$A:$AB,$F9,MATCH(N$7,REPORT_DATA_BY_COMP!$A$1:$AB$1,0)), "")</f>
        <v>23</v>
      </c>
      <c r="O9" s="11">
        <f>IFERROR(INDEX(REPORT_DATA_BY_COMP!$A:$AB,$F9,MATCH(O$7,REPORT_DATA_BY_COMP!$A$1:$AB$1,0)), "")</f>
        <v>0</v>
      </c>
      <c r="P9" s="11">
        <f>IFERROR(INDEX(REPORT_DATA_BY_COMP!$A:$AB,$F9,MATCH(P$7,REPORT_DATA_BY_COMP!$A$1:$AB$1,0)), "")</f>
        <v>5</v>
      </c>
      <c r="Q9" s="11">
        <f>IFERROR(INDEX(REPORT_DATA_BY_COMP!$A:$AB,$F9,MATCH(Q$7,REPORT_DATA_BY_COMP!$A$1:$AB$1,0)), "")</f>
        <v>16</v>
      </c>
      <c r="R9" s="11">
        <f>IFERROR(INDEX(REPORT_DATA_BY_COMP!$A:$AB,$F9,MATCH(R$7,REPORT_DATA_BY_COMP!$A$1:$AB$1,0)), "")</f>
        <v>7</v>
      </c>
      <c r="S9" s="11">
        <f>IFERROR(INDEX(REPORT_DATA_BY_COMP!$A:$AB,$F9,MATCH(S$7,REPORT_DATA_BY_COMP!$A$1:$AB$1,0)), "")</f>
        <v>1</v>
      </c>
      <c r="T9" s="11">
        <f>IFERROR(INDEX(REPORT_DATA_BY_COMP!$A:$AB,$F9,MATCH(T$7,REPORT_DATA_BY_COMP!$A$1:$AB$1,0)), "")</f>
        <v>3</v>
      </c>
      <c r="U9" s="11">
        <f>IFERROR(INDEX(REPORT_DATA_BY_COMP!$A:$AB,$F9,MATCH(U$7,REPORT_DATA_BY_COMP!$A$1:$AB$1,0)), "")</f>
        <v>2</v>
      </c>
      <c r="V9" s="11">
        <f>IFERROR(INDEX(REPORT_DATA_BY_COMP!$A:$AB,$F9,MATCH(V$7,REPORT_DATA_BY_COMP!$A$1:$AB$1,0)), "")</f>
        <v>0</v>
      </c>
    </row>
    <row r="10" spans="1:22" x14ac:dyDescent="0.25">
      <c r="A10" s="27" t="s">
        <v>21</v>
      </c>
      <c r="B10" s="29" t="s">
        <v>441</v>
      </c>
      <c r="C10" s="4" t="s">
        <v>602</v>
      </c>
      <c r="D10" s="4" t="s">
        <v>456</v>
      </c>
      <c r="E10" s="4" t="str">
        <f>CONCATENATE(YEAR,":",MONTH,":",WEEK,":",DAY,":",$A10)</f>
        <v>2016:2:1:7:OFFICE_E</v>
      </c>
      <c r="F10" s="4">
        <f>MATCH($E10,REPORT_DATA_BY_COMP!$A:$A,0)</f>
        <v>323</v>
      </c>
      <c r="G10" s="11">
        <f>IFERROR(INDEX(REPORT_DATA_BY_COMP!$A:$AB,$F10,MATCH(G$7,REPORT_DATA_BY_COMP!$A$1:$AB$1,0)), "")</f>
        <v>0</v>
      </c>
      <c r="H10" s="11">
        <f>IFERROR(INDEX(REPORT_DATA_BY_COMP!$A:$AB,$F10,MATCH(H$7,REPORT_DATA_BY_COMP!$A$1:$AB$1,0)), "")</f>
        <v>0</v>
      </c>
      <c r="I10" s="11">
        <f>IFERROR(INDEX(REPORT_DATA_BY_COMP!$A:$AB,$F10,MATCH(I$7,REPORT_DATA_BY_COMP!$A$1:$AB$1,0)), "")</f>
        <v>0</v>
      </c>
      <c r="J10" s="11">
        <f>IFERROR(INDEX(REPORT_DATA_BY_COMP!$A:$AB,$F10,MATCH(J$7,REPORT_DATA_BY_COMP!$A$1:$AB$1,0)), "")</f>
        <v>2</v>
      </c>
      <c r="K10" s="11">
        <f>IFERROR(INDEX(REPORT_DATA_BY_COMP!$A:$AB,$F10,MATCH(K$7,REPORT_DATA_BY_COMP!$A$1:$AB$1,0)), "")</f>
        <v>0</v>
      </c>
      <c r="L10" s="11">
        <f>IFERROR(INDEX(REPORT_DATA_BY_COMP!$A:$AB,$F10,MATCH(L$7,REPORT_DATA_BY_COMP!$A$1:$AB$1,0)), "")</f>
        <v>0</v>
      </c>
      <c r="M10" s="11">
        <f>IFERROR(INDEX(REPORT_DATA_BY_COMP!$A:$AB,$F10,MATCH(M$7,REPORT_DATA_BY_COMP!$A$1:$AB$1,0)), "")</f>
        <v>0</v>
      </c>
      <c r="N10" s="11">
        <f>IFERROR(INDEX(REPORT_DATA_BY_COMP!$A:$AB,$F10,MATCH(N$7,REPORT_DATA_BY_COMP!$A$1:$AB$1,0)), "")</f>
        <v>2</v>
      </c>
      <c r="O10" s="11">
        <f>IFERROR(INDEX(REPORT_DATA_BY_COMP!$A:$AB,$F10,MATCH(O$7,REPORT_DATA_BY_COMP!$A$1:$AB$1,0)), "")</f>
        <v>1</v>
      </c>
      <c r="P10" s="11">
        <f>IFERROR(INDEX(REPORT_DATA_BY_COMP!$A:$AB,$F10,MATCH(P$7,REPORT_DATA_BY_COMP!$A$1:$AB$1,0)), "")</f>
        <v>2</v>
      </c>
      <c r="Q10" s="11">
        <f>IFERROR(INDEX(REPORT_DATA_BY_COMP!$A:$AB,$F10,MATCH(Q$7,REPORT_DATA_BY_COMP!$A$1:$AB$1,0)), "")</f>
        <v>1</v>
      </c>
      <c r="R10" s="11">
        <f>IFERROR(INDEX(REPORT_DATA_BY_COMP!$A:$AB,$F10,MATCH(R$7,REPORT_DATA_BY_COMP!$A$1:$AB$1,0)), "")</f>
        <v>0</v>
      </c>
      <c r="S10" s="11">
        <f>IFERROR(INDEX(REPORT_DATA_BY_COMP!$A:$AB,$F10,MATCH(S$7,REPORT_DATA_BY_COMP!$A$1:$AB$1,0)), "")</f>
        <v>1</v>
      </c>
      <c r="T10" s="11">
        <f>IFERROR(INDEX(REPORT_DATA_BY_COMP!$A:$AB,$F10,MATCH(T$7,REPORT_DATA_BY_COMP!$A$1:$AB$1,0)), "")</f>
        <v>2</v>
      </c>
      <c r="U10" s="11">
        <f>IFERROR(INDEX(REPORT_DATA_BY_COMP!$A:$AB,$F10,MATCH(U$7,REPORT_DATA_BY_COMP!$A$1:$AB$1,0)), "")</f>
        <v>0</v>
      </c>
      <c r="V10" s="11">
        <f>IFERROR(INDEX(REPORT_DATA_BY_COMP!$A:$AB,$F10,MATCH(V$7,REPORT_DATA_BY_COMP!$A$1:$AB$1,0)), "")</f>
        <v>0</v>
      </c>
    </row>
    <row r="11" spans="1:22" x14ac:dyDescent="0.25">
      <c r="A11" s="28"/>
      <c r="B11" s="9" t="s">
        <v>23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7</v>
      </c>
      <c r="J11" s="12">
        <f>SUM(J9:J10)</f>
        <v>7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25</v>
      </c>
      <c r="O11" s="12">
        <f t="shared" si="0"/>
        <v>1</v>
      </c>
      <c r="P11" s="12">
        <f t="shared" si="0"/>
        <v>7</v>
      </c>
      <c r="Q11" s="12">
        <f t="shared" si="0"/>
        <v>17</v>
      </c>
      <c r="R11" s="12">
        <f t="shared" si="0"/>
        <v>7</v>
      </c>
      <c r="S11" s="12">
        <f t="shared" si="0"/>
        <v>2</v>
      </c>
      <c r="T11" s="12">
        <f t="shared" si="0"/>
        <v>5</v>
      </c>
      <c r="U11" s="12">
        <f t="shared" si="0"/>
        <v>2</v>
      </c>
      <c r="V11" s="12">
        <f t="shared" si="0"/>
        <v>0</v>
      </c>
    </row>
    <row r="13" spans="1:22" x14ac:dyDescent="0.25">
      <c r="B13" s="13" t="s">
        <v>53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 x14ac:dyDescent="0.25">
      <c r="A14" t="s">
        <v>48</v>
      </c>
      <c r="B14" s="30" t="s">
        <v>43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IFERROR(INDEX(REPORT_DATA_BY_ZONE!$A:$AA,$F14,MATCH(G$7,REPORT_DATA_BY_ZONE!$A$1:$AA$1,0)), "")</f>
        <v>0</v>
      </c>
      <c r="H14" s="11">
        <f>IFERROR(INDEX(REPORT_DATA_BY_ZONE!$A:$AA,$F14,MATCH(H$7,REPORT_DATA_BY_ZONE!$A$1:$AA$1,0)), "")</f>
        <v>0</v>
      </c>
      <c r="I14" s="11">
        <f>IFERROR(INDEX(REPORT_DATA_BY_ZONE!$A:$AA,$F14,MATCH(I$7,REPORT_DATA_BY_ZONE!$A$1:$AA$1,0)), "")</f>
        <v>7</v>
      </c>
      <c r="J14" s="11">
        <f>IFERROR(INDEX(REPORT_DATA_BY_ZONE!$A:$AA,$F14,MATCH(J$7,REPORT_DATA_BY_ZONE!$A$1:$AA$1,0)), "")</f>
        <v>7</v>
      </c>
      <c r="K14" s="11">
        <f>IFERROR(INDEX(REPORT_DATA_BY_ZONE!$A:$AA,$F14,MATCH(K$7,REPORT_DATA_BY_ZONE!$A$1:$AA$1,0)), "")</f>
        <v>0</v>
      </c>
      <c r="L14" s="19">
        <f>IFERROR(INDEX(REPORT_DATA_BY_ZONE!$A:$AA,$F14,MATCH(L$7,REPORT_DATA_BY_ZONE!$A$1:$AA$1,0)), "")</f>
        <v>0</v>
      </c>
      <c r="M14" s="19">
        <f>IFERROR(INDEX(REPORT_DATA_BY_ZONE!$A:$AA,$F14,MATCH(M$7,REPORT_DATA_BY_ZONE!$A$1:$AA$1,0)), "")</f>
        <v>0</v>
      </c>
      <c r="N14" s="19">
        <f>IFERROR(INDEX(REPORT_DATA_BY_ZONE!$A:$AA,$F14,MATCH(N$7,REPORT_DATA_BY_ZONE!$A$1:$AA$1,0)), "")</f>
        <v>25</v>
      </c>
      <c r="O14" s="19">
        <f>IFERROR(INDEX(REPORT_DATA_BY_ZONE!$A:$AA,$F14,MATCH(O$7,REPORT_DATA_BY_ZONE!$A$1:$AA$1,0)), "")</f>
        <v>1</v>
      </c>
      <c r="P14" s="19">
        <f>IFERROR(INDEX(REPORT_DATA_BY_ZONE!$A:$AA,$F14,MATCH(P$7,REPORT_DATA_BY_ZONE!$A$1:$AA$1,0)), "")</f>
        <v>7</v>
      </c>
      <c r="Q14" s="19">
        <f>IFERROR(INDEX(REPORT_DATA_BY_ZONE!$A:$AA,$F14,MATCH(Q$7,REPORT_DATA_BY_ZONE!$A$1:$AA$1,0)), "")</f>
        <v>17</v>
      </c>
      <c r="R14" s="19">
        <f>IFERROR(INDEX(REPORT_DATA_BY_ZONE!$A:$AA,$F14,MATCH(R$7,REPORT_DATA_BY_ZONE!$A$1:$AA$1,0)), "")</f>
        <v>7</v>
      </c>
      <c r="S14" s="19">
        <f>IFERROR(INDEX(REPORT_DATA_BY_ZONE!$A:$AA,$F14,MATCH(S$7,REPORT_DATA_BY_ZONE!$A$1:$AA$1,0)), "")</f>
        <v>2</v>
      </c>
      <c r="T14" s="19">
        <f>IFERROR(INDEX(REPORT_DATA_BY_ZONE!$A:$AA,$F14,MATCH(T$7,REPORT_DATA_BY_ZONE!$A$1:$AA$1,0)), "")</f>
        <v>5</v>
      </c>
      <c r="U14" s="19">
        <f>IFERROR(INDEX(REPORT_DATA_BY_ZONE!$A:$AA,$F14,MATCH(U$7,REPORT_DATA_BY_ZONE!$A$1:$AA$1,0)), "")</f>
        <v>2</v>
      </c>
      <c r="V14" s="19">
        <f>IFERROR(INDEX(REPORT_DATA_BY_ZONE!$A:$AA,$F14,MATCH(V$7,REPORT_DATA_BY_ZONE!$A$1:$AA$1,0)), "")</f>
        <v>0</v>
      </c>
    </row>
    <row r="15" spans="1:22" x14ac:dyDescent="0.25">
      <c r="A15" t="s">
        <v>48</v>
      </c>
      <c r="B15" s="30" t="s">
        <v>44</v>
      </c>
      <c r="C15" s="14"/>
      <c r="D15" s="14"/>
      <c r="E15" s="14" t="str">
        <f>CONCATENATE(YEAR,":",MONTH,":2:",WEEKLY_REPORT_DAY,":", $A15)</f>
        <v>2016:2:2:7:OFFICE</v>
      </c>
      <c r="F15" s="14" t="e">
        <f>MATCH($E15,REPORT_DATA_BY_ZONE!$A:$A, 0)</f>
        <v>#N/A</v>
      </c>
      <c r="G15" s="11" t="str">
        <f>IFERROR(INDEX(REPORT_DATA_BY_ZONE!$A:$AA,$F15,MATCH(G$7,REPORT_DATA_BY_ZONE!$A$1:$AA$1,0)), "")</f>
        <v/>
      </c>
      <c r="H15" s="11" t="str">
        <f>IFERROR(INDEX(REPORT_DATA_BY_ZONE!$A:$AA,$F15,MATCH(H$7,REPORT_DATA_BY_ZONE!$A$1:$AA$1,0)), "")</f>
        <v/>
      </c>
      <c r="I15" s="11" t="str">
        <f>IFERROR(INDEX(REPORT_DATA_BY_ZONE!$A:$AA,$F15,MATCH(I$7,REPORT_DATA_BY_ZONE!$A$1:$AA$1,0)), "")</f>
        <v/>
      </c>
      <c r="J15" s="11" t="str">
        <f>IFERROR(INDEX(REPORT_DATA_BY_ZONE!$A:$AA,$F15,MATCH(J$7,REPORT_DATA_BY_ZONE!$A$1:$AA$1,0)), "")</f>
        <v/>
      </c>
      <c r="K15" s="11" t="str">
        <f>IFERROR(INDEX(REPORT_DATA_BY_ZONE!$A:$AA,$F15,MATCH(K$7,REPORT_DATA_BY_ZONE!$A$1:$AA$1,0)), "")</f>
        <v/>
      </c>
      <c r="L15" s="19" t="str">
        <f>IFERROR(INDEX(REPORT_DATA_BY_ZONE!$A:$AA,$F15,MATCH(L$7,REPORT_DATA_BY_ZONE!$A$1:$AA$1,0)), "")</f>
        <v/>
      </c>
      <c r="M15" s="19" t="str">
        <f>IFERROR(INDEX(REPORT_DATA_BY_ZONE!$A:$AA,$F15,MATCH(M$7,REPORT_DATA_BY_ZONE!$A$1:$AA$1,0)), "")</f>
        <v/>
      </c>
      <c r="N15" s="19" t="str">
        <f>IFERROR(INDEX(REPORT_DATA_BY_ZONE!$A:$AA,$F15,MATCH(N$7,REPORT_DATA_BY_ZONE!$A$1:$AA$1,0)), "")</f>
        <v/>
      </c>
      <c r="O15" s="19" t="str">
        <f>IFERROR(INDEX(REPORT_DATA_BY_ZONE!$A:$AA,$F15,MATCH(O$7,REPORT_DATA_BY_ZONE!$A$1:$AA$1,0)), "")</f>
        <v/>
      </c>
      <c r="P15" s="19" t="str">
        <f>IFERROR(INDEX(REPORT_DATA_BY_ZONE!$A:$AA,$F15,MATCH(P$7,REPORT_DATA_BY_ZONE!$A$1:$AA$1,0)), "")</f>
        <v/>
      </c>
      <c r="Q15" s="19" t="str">
        <f>IFERROR(INDEX(REPORT_DATA_BY_ZONE!$A:$AA,$F15,MATCH(Q$7,REPORT_DATA_BY_ZONE!$A$1:$AA$1,0)), "")</f>
        <v/>
      </c>
      <c r="R15" s="19" t="str">
        <f>IFERROR(INDEX(REPORT_DATA_BY_ZONE!$A:$AA,$F15,MATCH(R$7,REPORT_DATA_BY_ZONE!$A$1:$AA$1,0)), "")</f>
        <v/>
      </c>
      <c r="S15" s="19" t="str">
        <f>IFERROR(INDEX(REPORT_DATA_BY_ZONE!$A:$AA,$F15,MATCH(S$7,REPORT_DATA_BY_ZONE!$A$1:$AA$1,0)), "")</f>
        <v/>
      </c>
      <c r="T15" s="19" t="str">
        <f>IFERROR(INDEX(REPORT_DATA_BY_ZONE!$A:$AA,$F15,MATCH(T$7,REPORT_DATA_BY_ZONE!$A$1:$AA$1,0)), "")</f>
        <v/>
      </c>
      <c r="U15" s="19" t="str">
        <f>IFERROR(INDEX(REPORT_DATA_BY_ZONE!$A:$AA,$F15,MATCH(U$7,REPORT_DATA_BY_ZONE!$A$1:$AA$1,0)), "")</f>
        <v/>
      </c>
      <c r="V15" s="19" t="str">
        <f>IFERROR(INDEX(REPORT_DATA_BY_ZONE!$A:$AA,$F15,MATCH(V$7,REPORT_DATA_BY_ZONE!$A$1:$AA$1,0)), "")</f>
        <v/>
      </c>
    </row>
    <row r="16" spans="1:22" x14ac:dyDescent="0.25">
      <c r="A16" t="s">
        <v>48</v>
      </c>
      <c r="B16" s="30" t="s">
        <v>45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IFERROR(INDEX(REPORT_DATA_BY_ZONE!$A:$AA,$F16,MATCH(G$7,REPORT_DATA_BY_ZONE!$A$1:$AA$1,0)), "")</f>
        <v/>
      </c>
      <c r="H16" s="11" t="str">
        <f>IFERROR(INDEX(REPORT_DATA_BY_ZONE!$A:$AA,$F16,MATCH(H$7,REPORT_DATA_BY_ZONE!$A$1:$AA$1,0)), "")</f>
        <v/>
      </c>
      <c r="I16" s="11" t="str">
        <f>IFERROR(INDEX(REPORT_DATA_BY_ZONE!$A:$AA,$F16,MATCH(I$7,REPORT_DATA_BY_ZONE!$A$1:$AA$1,0)), "")</f>
        <v/>
      </c>
      <c r="J16" s="11" t="str">
        <f>IFERROR(INDEX(REPORT_DATA_BY_ZONE!$A:$AA,$F16,MATCH(J$7,REPORT_DATA_BY_ZONE!$A$1:$AA$1,0)), "")</f>
        <v/>
      </c>
      <c r="K16" s="11" t="str">
        <f>IFERROR(INDEX(REPORT_DATA_BY_ZONE!$A:$AA,$F16,MATCH(K$7,REPORT_DATA_BY_ZONE!$A$1:$AA$1,0)), "")</f>
        <v/>
      </c>
      <c r="L16" s="19" t="str">
        <f>IFERROR(INDEX(REPORT_DATA_BY_ZONE!$A:$AA,$F16,MATCH(L$7,REPORT_DATA_BY_ZONE!$A$1:$AA$1,0)), "")</f>
        <v/>
      </c>
      <c r="M16" s="19" t="str">
        <f>IFERROR(INDEX(REPORT_DATA_BY_ZONE!$A:$AA,$F16,MATCH(M$7,REPORT_DATA_BY_ZONE!$A$1:$AA$1,0)), "")</f>
        <v/>
      </c>
      <c r="N16" s="19" t="str">
        <f>IFERROR(INDEX(REPORT_DATA_BY_ZONE!$A:$AA,$F16,MATCH(N$7,REPORT_DATA_BY_ZONE!$A$1:$AA$1,0)), "")</f>
        <v/>
      </c>
      <c r="O16" s="19" t="str">
        <f>IFERROR(INDEX(REPORT_DATA_BY_ZONE!$A:$AA,$F16,MATCH(O$7,REPORT_DATA_BY_ZONE!$A$1:$AA$1,0)), "")</f>
        <v/>
      </c>
      <c r="P16" s="19" t="str">
        <f>IFERROR(INDEX(REPORT_DATA_BY_ZONE!$A:$AA,$F16,MATCH(P$7,REPORT_DATA_BY_ZONE!$A$1:$AA$1,0)), "")</f>
        <v/>
      </c>
      <c r="Q16" s="19" t="str">
        <f>IFERROR(INDEX(REPORT_DATA_BY_ZONE!$A:$AA,$F16,MATCH(Q$7,REPORT_DATA_BY_ZONE!$A$1:$AA$1,0)), "")</f>
        <v/>
      </c>
      <c r="R16" s="19" t="str">
        <f>IFERROR(INDEX(REPORT_DATA_BY_ZONE!$A:$AA,$F16,MATCH(R$7,REPORT_DATA_BY_ZONE!$A$1:$AA$1,0)), "")</f>
        <v/>
      </c>
      <c r="S16" s="19" t="str">
        <f>IFERROR(INDEX(REPORT_DATA_BY_ZONE!$A:$AA,$F16,MATCH(S$7,REPORT_DATA_BY_ZONE!$A$1:$AA$1,0)), "")</f>
        <v/>
      </c>
      <c r="T16" s="19" t="str">
        <f>IFERROR(INDEX(REPORT_DATA_BY_ZONE!$A:$AA,$F16,MATCH(T$7,REPORT_DATA_BY_ZONE!$A$1:$AA$1,0)), "")</f>
        <v/>
      </c>
      <c r="U16" s="19" t="str">
        <f>IFERROR(INDEX(REPORT_DATA_BY_ZONE!$A:$AA,$F16,MATCH(U$7,REPORT_DATA_BY_ZONE!$A$1:$AA$1,0)), "")</f>
        <v/>
      </c>
      <c r="V16" s="19" t="str">
        <f>IFERROR(INDEX(REPORT_DATA_BY_ZONE!$A:$AA,$F16,MATCH(V$7,REPORT_DATA_BY_ZONE!$A$1:$AA$1,0)), "")</f>
        <v/>
      </c>
    </row>
    <row r="17" spans="1:22" x14ac:dyDescent="0.25">
      <c r="A17" t="s">
        <v>48</v>
      </c>
      <c r="B17" s="30" t="s">
        <v>46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IFERROR(INDEX(REPORT_DATA_BY_ZONE!$A:$AA,$F17,MATCH(G$7,REPORT_DATA_BY_ZONE!$A$1:$AA$1,0)), "")</f>
        <v/>
      </c>
      <c r="H17" s="11" t="str">
        <f>IFERROR(INDEX(REPORT_DATA_BY_ZONE!$A:$AA,$F17,MATCH(H$7,REPORT_DATA_BY_ZONE!$A$1:$AA$1,0)), "")</f>
        <v/>
      </c>
      <c r="I17" s="11" t="str">
        <f>IFERROR(INDEX(REPORT_DATA_BY_ZONE!$A:$AA,$F17,MATCH(I$7,REPORT_DATA_BY_ZONE!$A$1:$AA$1,0)), "")</f>
        <v/>
      </c>
      <c r="J17" s="11" t="str">
        <f>IFERROR(INDEX(REPORT_DATA_BY_ZONE!$A:$AA,$F17,MATCH(J$7,REPORT_DATA_BY_ZONE!$A$1:$AA$1,0)), "")</f>
        <v/>
      </c>
      <c r="K17" s="11" t="str">
        <f>IFERROR(INDEX(REPORT_DATA_BY_ZONE!$A:$AA,$F17,MATCH(K$7,REPORT_DATA_BY_ZONE!$A$1:$AA$1,0)), "")</f>
        <v/>
      </c>
      <c r="L17" s="19" t="str">
        <f>IFERROR(INDEX(REPORT_DATA_BY_ZONE!$A:$AA,$F17,MATCH(L$7,REPORT_DATA_BY_ZONE!$A$1:$AA$1,0)), "")</f>
        <v/>
      </c>
      <c r="M17" s="19" t="str">
        <f>IFERROR(INDEX(REPORT_DATA_BY_ZONE!$A:$AA,$F17,MATCH(M$7,REPORT_DATA_BY_ZONE!$A$1:$AA$1,0)), "")</f>
        <v/>
      </c>
      <c r="N17" s="19" t="str">
        <f>IFERROR(INDEX(REPORT_DATA_BY_ZONE!$A:$AA,$F17,MATCH(N$7,REPORT_DATA_BY_ZONE!$A$1:$AA$1,0)), "")</f>
        <v/>
      </c>
      <c r="O17" s="19" t="str">
        <f>IFERROR(INDEX(REPORT_DATA_BY_ZONE!$A:$AA,$F17,MATCH(O$7,REPORT_DATA_BY_ZONE!$A$1:$AA$1,0)), "")</f>
        <v/>
      </c>
      <c r="P17" s="19" t="str">
        <f>IFERROR(INDEX(REPORT_DATA_BY_ZONE!$A:$AA,$F17,MATCH(P$7,REPORT_DATA_BY_ZONE!$A$1:$AA$1,0)), "")</f>
        <v/>
      </c>
      <c r="Q17" s="19" t="str">
        <f>IFERROR(INDEX(REPORT_DATA_BY_ZONE!$A:$AA,$F17,MATCH(Q$7,REPORT_DATA_BY_ZONE!$A$1:$AA$1,0)), "")</f>
        <v/>
      </c>
      <c r="R17" s="19" t="str">
        <f>IFERROR(INDEX(REPORT_DATA_BY_ZONE!$A:$AA,$F17,MATCH(R$7,REPORT_DATA_BY_ZONE!$A$1:$AA$1,0)), "")</f>
        <v/>
      </c>
      <c r="S17" s="19" t="str">
        <f>IFERROR(INDEX(REPORT_DATA_BY_ZONE!$A:$AA,$F17,MATCH(S$7,REPORT_DATA_BY_ZONE!$A$1:$AA$1,0)), "")</f>
        <v/>
      </c>
      <c r="T17" s="19" t="str">
        <f>IFERROR(INDEX(REPORT_DATA_BY_ZONE!$A:$AA,$F17,MATCH(T$7,REPORT_DATA_BY_ZONE!$A$1:$AA$1,0)), "")</f>
        <v/>
      </c>
      <c r="U17" s="19" t="str">
        <f>IFERROR(INDEX(REPORT_DATA_BY_ZONE!$A:$AA,$F17,MATCH(U$7,REPORT_DATA_BY_ZONE!$A$1:$AA$1,0)), "")</f>
        <v/>
      </c>
      <c r="V17" s="19" t="str">
        <f>IFERROR(INDEX(REPORT_DATA_BY_ZONE!$A:$AA,$F17,MATCH(V$7,REPORT_DATA_BY_ZONE!$A$1:$AA$1,0)), "")</f>
        <v/>
      </c>
    </row>
    <row r="18" spans="1:22" x14ac:dyDescent="0.25">
      <c r="A18" t="s">
        <v>48</v>
      </c>
      <c r="B18" s="30" t="s">
        <v>47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IFERROR(INDEX(REPORT_DATA_BY_ZONE!$A:$AA,$F18,MATCH(G$7,REPORT_DATA_BY_ZONE!$A$1:$AA$1,0)), "")</f>
        <v/>
      </c>
      <c r="H18" s="11" t="str">
        <f>IFERROR(INDEX(REPORT_DATA_BY_ZONE!$A:$AA,$F18,MATCH(H$7,REPORT_DATA_BY_ZONE!$A$1:$AA$1,0)), "")</f>
        <v/>
      </c>
      <c r="I18" s="11" t="str">
        <f>IFERROR(INDEX(REPORT_DATA_BY_ZONE!$A:$AA,$F18,MATCH(I$7,REPORT_DATA_BY_ZONE!$A$1:$AA$1,0)), "")</f>
        <v/>
      </c>
      <c r="J18" s="11" t="str">
        <f>IFERROR(INDEX(REPORT_DATA_BY_ZONE!$A:$AA,$F18,MATCH(J$7,REPORT_DATA_BY_ZONE!$A$1:$AA$1,0)), "")</f>
        <v/>
      </c>
      <c r="K18" s="11" t="str">
        <f>IFERROR(INDEX(REPORT_DATA_BY_ZONE!$A:$AA,$F18,MATCH(K$7,REPORT_DATA_BY_ZONE!$A$1:$AA$1,0)), "")</f>
        <v/>
      </c>
      <c r="L18" s="19" t="str">
        <f>IFERROR(INDEX(REPORT_DATA_BY_ZONE!$A:$AA,$F18,MATCH(L$7,REPORT_DATA_BY_ZONE!$A$1:$AA$1,0)), "")</f>
        <v/>
      </c>
      <c r="M18" s="19" t="str">
        <f>IFERROR(INDEX(REPORT_DATA_BY_ZONE!$A:$AA,$F18,MATCH(M$7,REPORT_DATA_BY_ZONE!$A$1:$AA$1,0)), "")</f>
        <v/>
      </c>
      <c r="N18" s="19" t="str">
        <f>IFERROR(INDEX(REPORT_DATA_BY_ZONE!$A:$AA,$F18,MATCH(N$7,REPORT_DATA_BY_ZONE!$A$1:$AA$1,0)), "")</f>
        <v/>
      </c>
      <c r="O18" s="19" t="str">
        <f>IFERROR(INDEX(REPORT_DATA_BY_ZONE!$A:$AA,$F18,MATCH(O$7,REPORT_DATA_BY_ZONE!$A$1:$AA$1,0)), "")</f>
        <v/>
      </c>
      <c r="P18" s="19" t="str">
        <f>IFERROR(INDEX(REPORT_DATA_BY_ZONE!$A:$AA,$F18,MATCH(P$7,REPORT_DATA_BY_ZONE!$A$1:$AA$1,0)), "")</f>
        <v/>
      </c>
      <c r="Q18" s="19" t="str">
        <f>IFERROR(INDEX(REPORT_DATA_BY_ZONE!$A:$AA,$F18,MATCH(Q$7,REPORT_DATA_BY_ZONE!$A$1:$AA$1,0)), "")</f>
        <v/>
      </c>
      <c r="R18" s="19" t="str">
        <f>IFERROR(INDEX(REPORT_DATA_BY_ZONE!$A:$AA,$F18,MATCH(R$7,REPORT_DATA_BY_ZONE!$A$1:$AA$1,0)), "")</f>
        <v/>
      </c>
      <c r="S18" s="19" t="str">
        <f>IFERROR(INDEX(REPORT_DATA_BY_ZONE!$A:$AA,$F18,MATCH(S$7,REPORT_DATA_BY_ZONE!$A$1:$AA$1,0)), "")</f>
        <v/>
      </c>
      <c r="T18" s="19" t="str">
        <f>IFERROR(INDEX(REPORT_DATA_BY_ZONE!$A:$AA,$F18,MATCH(T$7,REPORT_DATA_BY_ZONE!$A$1:$AA$1,0)), "")</f>
        <v/>
      </c>
      <c r="U18" s="19" t="str">
        <f>IFERROR(INDEX(REPORT_DATA_BY_ZONE!$A:$AA,$F18,MATCH(U$7,REPORT_DATA_BY_ZONE!$A$1:$AA$1,0)), "")</f>
        <v/>
      </c>
      <c r="V18" s="19" t="str">
        <f>IFERROR(INDEX(REPORT_DATA_BY_ZONE!$A:$AA,$F18,MATCH(V$7,REPORT_DATA_BY_ZONE!$A$1:$AA$1,0)), "")</f>
        <v/>
      </c>
    </row>
    <row r="19" spans="1:22" x14ac:dyDescent="0.25">
      <c r="B19" s="18" t="s">
        <v>23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7</v>
      </c>
      <c r="J19" s="20">
        <f t="shared" si="1"/>
        <v>7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25</v>
      </c>
      <c r="O19" s="20">
        <f t="shared" si="1"/>
        <v>1</v>
      </c>
      <c r="P19" s="20">
        <f t="shared" si="1"/>
        <v>7</v>
      </c>
      <c r="Q19" s="20">
        <f t="shared" si="1"/>
        <v>17</v>
      </c>
      <c r="R19" s="20">
        <f t="shared" si="1"/>
        <v>7</v>
      </c>
      <c r="S19" s="20">
        <f t="shared" si="1"/>
        <v>2</v>
      </c>
      <c r="T19" s="20">
        <f t="shared" si="1"/>
        <v>5</v>
      </c>
      <c r="U19" s="20">
        <f t="shared" si="1"/>
        <v>2</v>
      </c>
      <c r="V19" s="20">
        <f t="shared" si="1"/>
        <v>0</v>
      </c>
    </row>
    <row r="22" spans="1:22" x14ac:dyDescent="0.25">
      <c r="F22" s="3"/>
      <c r="G22" s="3"/>
    </row>
    <row r="23" spans="1:22" x14ac:dyDescent="0.25">
      <c r="F23" s="3"/>
      <c r="G23" s="3"/>
    </row>
    <row r="24" spans="1:22" x14ac:dyDescent="0.25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28" priority="41" operator="lessThan">
      <formula>0.5</formula>
    </cfRule>
    <cfRule type="cellIs" dxfId="27" priority="42" operator="greaterThan">
      <formula>0.5</formula>
    </cfRule>
  </conditionalFormatting>
  <conditionalFormatting sqref="N9:N10">
    <cfRule type="cellIs" dxfId="26" priority="39" operator="lessThan">
      <formula>4.5</formula>
    </cfRule>
    <cfRule type="cellIs" dxfId="25" priority="40" operator="greaterThan">
      <formula>5.5</formula>
    </cfRule>
  </conditionalFormatting>
  <conditionalFormatting sqref="O9:O10">
    <cfRule type="cellIs" dxfId="24" priority="37" operator="lessThan">
      <formula>1.5</formula>
    </cfRule>
    <cfRule type="cellIs" dxfId="23" priority="38" operator="greaterThan">
      <formula>2.5</formula>
    </cfRule>
  </conditionalFormatting>
  <conditionalFormatting sqref="P9:P10">
    <cfRule type="cellIs" dxfId="22" priority="35" operator="lessThan">
      <formula>4.5</formula>
    </cfRule>
    <cfRule type="cellIs" dxfId="21" priority="36" operator="greaterThan">
      <formula>7.5</formula>
    </cfRule>
  </conditionalFormatting>
  <conditionalFormatting sqref="R9:S10">
    <cfRule type="cellIs" dxfId="20" priority="33" operator="lessThan">
      <formula>2.5</formula>
    </cfRule>
    <cfRule type="cellIs" dxfId="19" priority="34" operator="greaterThan">
      <formula>4.5</formula>
    </cfRule>
  </conditionalFormatting>
  <conditionalFormatting sqref="T9:T10">
    <cfRule type="cellIs" dxfId="18" priority="31" operator="lessThan">
      <formula>2.5</formula>
    </cfRule>
    <cfRule type="cellIs" dxfId="17" priority="32" operator="greaterThan">
      <formula>4.5</formula>
    </cfRule>
  </conditionalFormatting>
  <conditionalFormatting sqref="U9:U10">
    <cfRule type="cellIs" dxfId="16" priority="30" operator="greaterThan">
      <formula>1.5</formula>
    </cfRule>
  </conditionalFormatting>
  <conditionalFormatting sqref="M10">
    <cfRule type="cellIs" dxfId="15" priority="28" operator="lessThan">
      <formula>0.5</formula>
    </cfRule>
    <cfRule type="cellIs" dxfId="14" priority="29" operator="greaterThan">
      <formula>0.5</formula>
    </cfRule>
  </conditionalFormatting>
  <conditionalFormatting sqref="N10">
    <cfRule type="cellIs" dxfId="13" priority="26" operator="lessThan">
      <formula>4.5</formula>
    </cfRule>
    <cfRule type="cellIs" dxfId="12" priority="27" operator="greaterThan">
      <formula>5.5</formula>
    </cfRule>
  </conditionalFormatting>
  <conditionalFormatting sqref="O10">
    <cfRule type="cellIs" dxfId="11" priority="24" operator="lessThan">
      <formula>1.5</formula>
    </cfRule>
    <cfRule type="cellIs" dxfId="10" priority="25" operator="greaterThan">
      <formula>2.5</formula>
    </cfRule>
  </conditionalFormatting>
  <conditionalFormatting sqref="P10">
    <cfRule type="cellIs" dxfId="9" priority="22" operator="lessThan">
      <formula>4.5</formula>
    </cfRule>
    <cfRule type="cellIs" dxfId="8" priority="23" operator="greaterThan">
      <formula>7.5</formula>
    </cfRule>
  </conditionalFormatting>
  <conditionalFormatting sqref="R10:S10">
    <cfRule type="cellIs" dxfId="7" priority="20" operator="lessThan">
      <formula>2.5</formula>
    </cfRule>
    <cfRule type="cellIs" dxfId="6" priority="21" operator="greaterThan">
      <formula>4.5</formula>
    </cfRule>
  </conditionalFormatting>
  <conditionalFormatting sqref="T10">
    <cfRule type="cellIs" dxfId="5" priority="18" operator="lessThan">
      <formula>2.5</formula>
    </cfRule>
    <cfRule type="cellIs" dxfId="4" priority="19" operator="greaterThan">
      <formula>4.5</formula>
    </cfRule>
  </conditionalFormatting>
  <conditionalFormatting sqref="U10">
    <cfRule type="cellIs" dxfId="3" priority="17" operator="greaterThan">
      <formula>1.5</formula>
    </cfRule>
  </conditionalFormatting>
  <conditionalFormatting sqref="L9:V10">
    <cfRule type="expression" dxfId="2" priority="1">
      <formula>L9=""</formula>
    </cfRule>
  </conditionalFormatting>
  <conditionalFormatting sqref="S9:S10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opLeftCell="L1" workbookViewId="0">
      <selection activeCell="W28" sqref="W28"/>
    </sheetView>
  </sheetViews>
  <sheetFormatPr defaultRowHeight="15" x14ac:dyDescent="0.25"/>
  <cols>
    <col min="1" max="1" width="9.140625" customWidth="1"/>
  </cols>
  <sheetData>
    <row r="1" spans="1:21" x14ac:dyDescent="0.25">
      <c r="A1" s="56"/>
      <c r="C1" s="8"/>
      <c r="F1" s="8"/>
      <c r="I1" s="8"/>
      <c r="J1" s="8"/>
      <c r="K1" s="8"/>
      <c r="L1" s="8"/>
      <c r="O1" s="8"/>
      <c r="U1" s="8"/>
    </row>
    <row r="2" spans="1:2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D1" workbookViewId="0">
      <selection activeCell="K20" sqref="K20"/>
    </sheetView>
  </sheetViews>
  <sheetFormatPr defaultRowHeight="15" x14ac:dyDescent="0.25"/>
  <cols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8.85546875" customWidth="1"/>
    <col min="8" max="8" width="8.85546875" style="8" customWidth="1"/>
    <col min="9" max="9" width="25" bestFit="1" customWidth="1"/>
    <col min="10" max="10" width="24.85546875" bestFit="1" customWidth="1"/>
    <col min="11" max="11" width="18.7109375" bestFit="1" customWidth="1"/>
    <col min="12" max="12" width="19.7109375" bestFit="1" customWidth="1"/>
  </cols>
  <sheetData>
    <row r="1" spans="1:16" s="8" customFormat="1" ht="135" x14ac:dyDescent="0.25">
      <c r="G1" s="8" t="s">
        <v>620</v>
      </c>
      <c r="I1" s="57" t="s">
        <v>621</v>
      </c>
      <c r="J1" s="57" t="s">
        <v>622</v>
      </c>
      <c r="K1" s="57" t="s">
        <v>623</v>
      </c>
      <c r="L1" s="57" t="s">
        <v>624</v>
      </c>
      <c r="M1" s="57" t="s">
        <v>33</v>
      </c>
      <c r="N1" s="57" t="s">
        <v>34</v>
      </c>
      <c r="O1" s="57" t="s">
        <v>451</v>
      </c>
      <c r="P1" s="57" t="s">
        <v>452</v>
      </c>
    </row>
    <row r="2" spans="1:16" x14ac:dyDescent="0.25">
      <c r="A2" s="55" t="s">
        <v>616</v>
      </c>
      <c r="B2" s="55" t="s">
        <v>618</v>
      </c>
      <c r="C2" s="55" t="s">
        <v>1</v>
      </c>
      <c r="D2" s="55" t="s">
        <v>18</v>
      </c>
      <c r="E2" s="55" t="s">
        <v>16</v>
      </c>
      <c r="F2" s="55" t="s">
        <v>648</v>
      </c>
      <c r="G2" s="55" t="s">
        <v>450</v>
      </c>
      <c r="H2" t="s">
        <v>619</v>
      </c>
      <c r="I2" s="55">
        <v>4</v>
      </c>
      <c r="J2" s="55">
        <v>3</v>
      </c>
      <c r="K2" s="55">
        <v>2</v>
      </c>
      <c r="L2" s="55">
        <v>1</v>
      </c>
      <c r="M2" s="55" t="s">
        <v>9</v>
      </c>
      <c r="N2" s="55" t="s">
        <v>10</v>
      </c>
      <c r="O2" s="55" t="s">
        <v>449</v>
      </c>
      <c r="P2" s="55" t="s">
        <v>448</v>
      </c>
    </row>
    <row r="3" spans="1:16" x14ac:dyDescent="0.25">
      <c r="A3" s="55" t="s">
        <v>48</v>
      </c>
      <c r="B3" s="55">
        <v>-12</v>
      </c>
      <c r="C3" s="55">
        <f t="shared" ref="C3:C15" si="0">MONTH+$B3</f>
        <v>-10</v>
      </c>
      <c r="D3" s="56">
        <f>DATE(2016, C3,1)</f>
        <v>42036</v>
      </c>
      <c r="E3" s="56" t="str">
        <f>CONCATENATE(YEAR($D3),":",MONTH($D3),":0:0:", $A3)</f>
        <v>2015:2:0:0:OFFICE</v>
      </c>
      <c r="F3" s="55" t="e">
        <f>MATCH($E3,REPORT_DATA_BY_ZONE_MONTH!$A:$A, 0)</f>
        <v>#N/A</v>
      </c>
      <c r="G3" s="55">
        <f ca="1">RANDBETWEEN(0, 2)</f>
        <v>2</v>
      </c>
      <c r="H3">
        <v>11</v>
      </c>
      <c r="M3" s="8" t="str">
        <f>IFERROR(INDEX(REPORT_DATA_BY_ZONE_MONTH!$A:$AA,$F3,MATCH(M$2,REPORT_DATA_BY_ZONE_MONTH!$A$1:$AA$1,0)), "")</f>
        <v/>
      </c>
      <c r="N3" s="8" t="str">
        <f>IFERROR(INDEX(REPORT_DATA_BY_ZONE_MONTH!$A:$AA,$F3,MATCH(N$2,REPORT_DATA_BY_ZONE_MONTH!$A$1:$AA$1,0)), "")</f>
        <v/>
      </c>
      <c r="O3" s="8" t="str">
        <f>IFERROR(INDEX(REPORT_DATA_BY_ZONE_MONTH!$A:$AA,$F3,MATCH(O$2,REPORT_DATA_BY_ZONE_MONTH!$A$1:$AA$1,0)), "")</f>
        <v/>
      </c>
      <c r="P3" s="8" t="str">
        <f>IFERROR(INDEX(REPORT_DATA_BY_ZONE_MONTH!$A:$AA,$F3,MATCH(P$2,REPORT_DATA_BY_ZONE_MONTH!$A$1:$AA$1,0)), "")</f>
        <v/>
      </c>
    </row>
    <row r="4" spans="1:16" x14ac:dyDescent="0.25">
      <c r="A4" s="55" t="s">
        <v>48</v>
      </c>
      <c r="B4" s="55">
        <v>-11</v>
      </c>
      <c r="C4" s="55">
        <f t="shared" si="0"/>
        <v>-9</v>
      </c>
      <c r="D4" s="56">
        <f t="shared" ref="D4:D15" si="1">DATE(2016, C4,1)</f>
        <v>42064</v>
      </c>
      <c r="E4" s="56" t="str">
        <f t="shared" ref="E4:E15" si="2">CONCATENATE(YEAR($D4),":",MONTH($D4),":0:0:", $A4)</f>
        <v>2015:3:0:0:OFFICE</v>
      </c>
      <c r="F4" s="55" t="e">
        <f>MATCH($E4,REPORT_DATA_BY_ZONE_MONTH!$A:$A, 0)</f>
        <v>#N/A</v>
      </c>
      <c r="G4" s="55">
        <f t="shared" ref="G4:G15" ca="1" si="3">RANDBETWEEN(0, 2)</f>
        <v>2</v>
      </c>
      <c r="H4" s="8">
        <v>11</v>
      </c>
      <c r="I4" s="8"/>
      <c r="J4" s="8"/>
      <c r="K4" s="8"/>
      <c r="L4" s="8"/>
      <c r="M4" s="8" t="str">
        <f>IFERROR(INDEX(REPORT_DATA_BY_ZONE_MONTH!$A:$AA,$F4,MATCH(M$2,REPORT_DATA_BY_ZONE_MONTH!$A$1:$AA$1,0)), "")</f>
        <v/>
      </c>
      <c r="N4" s="8" t="str">
        <f>IFERROR(INDEX(REPORT_DATA_BY_ZONE_MONTH!$A:$AA,$F4,MATCH(N$2,REPORT_DATA_BY_ZONE_MONTH!$A$1:$AA$1,0)), "")</f>
        <v/>
      </c>
      <c r="O4" s="8" t="str">
        <f>IFERROR(INDEX(REPORT_DATA_BY_ZONE_MONTH!$A:$AA,$F4,MATCH(O$2,REPORT_DATA_BY_ZONE_MONTH!$A$1:$AA$1,0)), "")</f>
        <v/>
      </c>
      <c r="P4" s="8" t="str">
        <f>IFERROR(INDEX(REPORT_DATA_BY_ZONE_MONTH!$A:$AA,$F4,MATCH(P$2,REPORT_DATA_BY_ZONE_MONTH!$A$1:$AA$1,0)), "")</f>
        <v/>
      </c>
    </row>
    <row r="5" spans="1:16" x14ac:dyDescent="0.25">
      <c r="A5" s="55" t="s">
        <v>48</v>
      </c>
      <c r="B5" s="55">
        <v>-10</v>
      </c>
      <c r="C5" s="55">
        <f t="shared" si="0"/>
        <v>-8</v>
      </c>
      <c r="D5" s="56">
        <f t="shared" si="1"/>
        <v>42095</v>
      </c>
      <c r="E5" s="56" t="str">
        <f t="shared" si="2"/>
        <v>2015:4:0:0:OFFICE</v>
      </c>
      <c r="F5" s="55" t="e">
        <f>MATCH($E5,REPORT_DATA_BY_ZONE_MONTH!$A:$A, 0)</f>
        <v>#N/A</v>
      </c>
      <c r="G5" s="55">
        <f t="shared" ca="1" si="3"/>
        <v>0</v>
      </c>
      <c r="H5" s="8">
        <v>11</v>
      </c>
      <c r="I5" s="8"/>
      <c r="J5" s="8"/>
      <c r="K5" s="8"/>
      <c r="L5" s="8"/>
      <c r="M5" s="8" t="str">
        <f>IFERROR(INDEX(REPORT_DATA_BY_ZONE_MONTH!$A:$AA,$F5,MATCH(M$2,REPORT_DATA_BY_ZONE_MONTH!$A$1:$AA$1,0)), "")</f>
        <v/>
      </c>
      <c r="N5" s="8" t="str">
        <f>IFERROR(INDEX(REPORT_DATA_BY_ZONE_MONTH!$A:$AA,$F5,MATCH(N$2,REPORT_DATA_BY_ZONE_MONTH!$A$1:$AA$1,0)), "")</f>
        <v/>
      </c>
      <c r="O5" s="8" t="str">
        <f>IFERROR(INDEX(REPORT_DATA_BY_ZONE_MONTH!$A:$AA,$F5,MATCH(O$2,REPORT_DATA_BY_ZONE_MONTH!$A$1:$AA$1,0)), "")</f>
        <v/>
      </c>
      <c r="P5" s="8" t="str">
        <f>IFERROR(INDEX(REPORT_DATA_BY_ZONE_MONTH!$A:$AA,$F5,MATCH(P$2,REPORT_DATA_BY_ZONE_MONTH!$A$1:$AA$1,0)), "")</f>
        <v/>
      </c>
    </row>
    <row r="6" spans="1:16" x14ac:dyDescent="0.25">
      <c r="A6" s="55" t="s">
        <v>48</v>
      </c>
      <c r="B6" s="55">
        <v>-9</v>
      </c>
      <c r="C6" s="55">
        <f t="shared" si="0"/>
        <v>-7</v>
      </c>
      <c r="D6" s="56">
        <f t="shared" si="1"/>
        <v>42125</v>
      </c>
      <c r="E6" s="56" t="str">
        <f t="shared" si="2"/>
        <v>2015:5:0:0:OFFICE</v>
      </c>
      <c r="F6" s="55" t="e">
        <f>MATCH($E6,REPORT_DATA_BY_ZONE_MONTH!$A:$A, 0)</f>
        <v>#N/A</v>
      </c>
      <c r="G6" s="55">
        <f t="shared" ca="1" si="3"/>
        <v>0</v>
      </c>
      <c r="H6" s="8">
        <v>11</v>
      </c>
      <c r="I6" s="8"/>
      <c r="J6" s="8"/>
      <c r="K6" s="8"/>
      <c r="L6" s="8"/>
      <c r="M6" s="8" t="str">
        <f>IFERROR(INDEX(REPORT_DATA_BY_ZONE_MONTH!$A:$AA,$F6,MATCH(M$2,REPORT_DATA_BY_ZONE_MONTH!$A$1:$AA$1,0)), "")</f>
        <v/>
      </c>
      <c r="N6" s="8" t="str">
        <f>IFERROR(INDEX(REPORT_DATA_BY_ZONE_MONTH!$A:$AA,$F6,MATCH(N$2,REPORT_DATA_BY_ZONE_MONTH!$A$1:$AA$1,0)), "")</f>
        <v/>
      </c>
      <c r="O6" s="8" t="str">
        <f>IFERROR(INDEX(REPORT_DATA_BY_ZONE_MONTH!$A:$AA,$F6,MATCH(O$2,REPORT_DATA_BY_ZONE_MONTH!$A$1:$AA$1,0)), "")</f>
        <v/>
      </c>
      <c r="P6" s="8" t="str">
        <f>IFERROR(INDEX(REPORT_DATA_BY_ZONE_MONTH!$A:$AA,$F6,MATCH(P$2,REPORT_DATA_BY_ZONE_MONTH!$A$1:$AA$1,0)), "")</f>
        <v/>
      </c>
    </row>
    <row r="7" spans="1:16" x14ac:dyDescent="0.25">
      <c r="A7" s="55" t="s">
        <v>48</v>
      </c>
      <c r="B7" s="55">
        <v>-8</v>
      </c>
      <c r="C7" s="55">
        <f t="shared" si="0"/>
        <v>-6</v>
      </c>
      <c r="D7" s="56">
        <f t="shared" si="1"/>
        <v>42156</v>
      </c>
      <c r="E7" s="56" t="str">
        <f t="shared" si="2"/>
        <v>2015:6:0:0:OFFICE</v>
      </c>
      <c r="F7" s="55" t="e">
        <f>MATCH($E7,REPORT_DATA_BY_ZONE_MONTH!$A:$A, 0)</f>
        <v>#N/A</v>
      </c>
      <c r="G7" s="55">
        <f t="shared" ca="1" si="3"/>
        <v>2</v>
      </c>
      <c r="H7" s="8">
        <v>11</v>
      </c>
      <c r="I7" s="8"/>
      <c r="J7" s="8"/>
      <c r="K7" s="8"/>
      <c r="L7" s="8"/>
      <c r="M7" s="8" t="str">
        <f>IFERROR(INDEX(REPORT_DATA_BY_ZONE_MONTH!$A:$AA,$F7,MATCH(M$2,REPORT_DATA_BY_ZONE_MONTH!$A$1:$AA$1,0)), "")</f>
        <v/>
      </c>
      <c r="N7" s="8" t="str">
        <f>IFERROR(INDEX(REPORT_DATA_BY_ZONE_MONTH!$A:$AA,$F7,MATCH(N$2,REPORT_DATA_BY_ZONE_MONTH!$A$1:$AA$1,0)), "")</f>
        <v/>
      </c>
      <c r="O7" s="8" t="str">
        <f>IFERROR(INDEX(REPORT_DATA_BY_ZONE_MONTH!$A:$AA,$F7,MATCH(O$2,REPORT_DATA_BY_ZONE_MONTH!$A$1:$AA$1,0)), "")</f>
        <v/>
      </c>
      <c r="P7" s="8" t="str">
        <f>IFERROR(INDEX(REPORT_DATA_BY_ZONE_MONTH!$A:$AA,$F7,MATCH(P$2,REPORT_DATA_BY_ZONE_MONTH!$A$1:$AA$1,0)), "")</f>
        <v/>
      </c>
    </row>
    <row r="8" spans="1:16" x14ac:dyDescent="0.25">
      <c r="A8" s="55" t="s">
        <v>48</v>
      </c>
      <c r="B8" s="55">
        <v>-7</v>
      </c>
      <c r="C8" s="55">
        <f t="shared" si="0"/>
        <v>-5</v>
      </c>
      <c r="D8" s="56">
        <f t="shared" si="1"/>
        <v>42186</v>
      </c>
      <c r="E8" s="56" t="str">
        <f t="shared" si="2"/>
        <v>2015:7:0:0:OFFICE</v>
      </c>
      <c r="F8" s="55" t="e">
        <f>MATCH($E8,REPORT_DATA_BY_ZONE_MONTH!$A:$A, 0)</f>
        <v>#N/A</v>
      </c>
      <c r="G8" s="55">
        <f t="shared" ca="1" si="3"/>
        <v>0</v>
      </c>
      <c r="H8" s="8">
        <v>11</v>
      </c>
      <c r="I8" s="8"/>
      <c r="J8" s="8"/>
      <c r="K8" s="8"/>
      <c r="L8" s="8"/>
      <c r="M8" s="8" t="str">
        <f>IFERROR(INDEX(REPORT_DATA_BY_ZONE_MONTH!$A:$AA,$F8,MATCH(M$2,REPORT_DATA_BY_ZONE_MONTH!$A$1:$AA$1,0)), "")</f>
        <v/>
      </c>
      <c r="N8" s="8" t="str">
        <f>IFERROR(INDEX(REPORT_DATA_BY_ZONE_MONTH!$A:$AA,$F8,MATCH(N$2,REPORT_DATA_BY_ZONE_MONTH!$A$1:$AA$1,0)), "")</f>
        <v/>
      </c>
      <c r="O8" s="8" t="str">
        <f>IFERROR(INDEX(REPORT_DATA_BY_ZONE_MONTH!$A:$AA,$F8,MATCH(O$2,REPORT_DATA_BY_ZONE_MONTH!$A$1:$AA$1,0)), "")</f>
        <v/>
      </c>
      <c r="P8" s="8" t="str">
        <f>IFERROR(INDEX(REPORT_DATA_BY_ZONE_MONTH!$A:$AA,$F8,MATCH(P$2,REPORT_DATA_BY_ZONE_MONTH!$A$1:$AA$1,0)), "")</f>
        <v/>
      </c>
    </row>
    <row r="9" spans="1:16" x14ac:dyDescent="0.25">
      <c r="A9" s="55" t="s">
        <v>48</v>
      </c>
      <c r="B9" s="55">
        <v>-6</v>
      </c>
      <c r="C9" s="55">
        <f t="shared" si="0"/>
        <v>-4</v>
      </c>
      <c r="D9" s="56">
        <f t="shared" si="1"/>
        <v>42217</v>
      </c>
      <c r="E9" s="56" t="str">
        <f t="shared" si="2"/>
        <v>2015:8:0:0:OFFICE</v>
      </c>
      <c r="F9" s="55" t="e">
        <f>MATCH($E9,REPORT_DATA_BY_ZONE_MONTH!$A:$A, 0)</f>
        <v>#N/A</v>
      </c>
      <c r="G9" s="55">
        <f t="shared" ca="1" si="3"/>
        <v>1</v>
      </c>
      <c r="H9" s="8">
        <v>11</v>
      </c>
      <c r="I9" s="8"/>
      <c r="J9" s="8"/>
      <c r="K9" s="8"/>
      <c r="L9" s="8"/>
      <c r="M9" s="8" t="str">
        <f>IFERROR(INDEX(REPORT_DATA_BY_ZONE_MONTH!$A:$AA,$F9,MATCH(M$2,REPORT_DATA_BY_ZONE_MONTH!$A$1:$AA$1,0)), "")</f>
        <v/>
      </c>
      <c r="N9" s="8" t="str">
        <f>IFERROR(INDEX(REPORT_DATA_BY_ZONE_MONTH!$A:$AA,$F9,MATCH(N$2,REPORT_DATA_BY_ZONE_MONTH!$A$1:$AA$1,0)), "")</f>
        <v/>
      </c>
      <c r="O9" s="8" t="str">
        <f>IFERROR(INDEX(REPORT_DATA_BY_ZONE_MONTH!$A:$AA,$F9,MATCH(O$2,REPORT_DATA_BY_ZONE_MONTH!$A$1:$AA$1,0)), "")</f>
        <v/>
      </c>
      <c r="P9" s="8" t="str">
        <f>IFERROR(INDEX(REPORT_DATA_BY_ZONE_MONTH!$A:$AA,$F9,MATCH(P$2,REPORT_DATA_BY_ZONE_MONTH!$A$1:$AA$1,0)), "")</f>
        <v/>
      </c>
    </row>
    <row r="10" spans="1:16" x14ac:dyDescent="0.25">
      <c r="A10" s="55" t="s">
        <v>48</v>
      </c>
      <c r="B10" s="55">
        <v>-5</v>
      </c>
      <c r="C10" s="55">
        <f t="shared" si="0"/>
        <v>-3</v>
      </c>
      <c r="D10" s="56">
        <f t="shared" si="1"/>
        <v>42248</v>
      </c>
      <c r="E10" s="56" t="str">
        <f t="shared" si="2"/>
        <v>2015:9:0:0:OFFICE</v>
      </c>
      <c r="F10" s="55" t="e">
        <f>MATCH($E10,REPORT_DATA_BY_ZONE_MONTH!$A:$A, 0)</f>
        <v>#N/A</v>
      </c>
      <c r="G10" s="55">
        <f t="shared" ca="1" si="3"/>
        <v>0</v>
      </c>
      <c r="H10" s="8">
        <v>11</v>
      </c>
      <c r="I10" s="8"/>
      <c r="J10" s="8"/>
      <c r="K10" s="8"/>
      <c r="L10" s="8"/>
      <c r="M10" s="8" t="str">
        <f>IFERROR(INDEX(REPORT_DATA_BY_ZONE_MONTH!$A:$AA,$F10,MATCH(M$2,REPORT_DATA_BY_ZONE_MONTH!$A$1:$AA$1,0)), "")</f>
        <v/>
      </c>
      <c r="N10" s="8" t="str">
        <f>IFERROR(INDEX(REPORT_DATA_BY_ZONE_MONTH!$A:$AA,$F10,MATCH(N$2,REPORT_DATA_BY_ZONE_MONTH!$A$1:$AA$1,0)), "")</f>
        <v/>
      </c>
      <c r="O10" s="8" t="str">
        <f>IFERROR(INDEX(REPORT_DATA_BY_ZONE_MONTH!$A:$AA,$F10,MATCH(O$2,REPORT_DATA_BY_ZONE_MONTH!$A$1:$AA$1,0)), "")</f>
        <v/>
      </c>
      <c r="P10" s="8" t="str">
        <f>IFERROR(INDEX(REPORT_DATA_BY_ZONE_MONTH!$A:$AA,$F10,MATCH(P$2,REPORT_DATA_BY_ZONE_MONTH!$A$1:$AA$1,0)), "")</f>
        <v/>
      </c>
    </row>
    <row r="11" spans="1:16" x14ac:dyDescent="0.25">
      <c r="A11" s="55" t="s">
        <v>48</v>
      </c>
      <c r="B11" s="55">
        <v>-4</v>
      </c>
      <c r="C11" s="55">
        <f t="shared" si="0"/>
        <v>-2</v>
      </c>
      <c r="D11" s="56">
        <f t="shared" si="1"/>
        <v>42278</v>
      </c>
      <c r="E11" s="56" t="str">
        <f t="shared" si="2"/>
        <v>2015:10:0:0:OFFICE</v>
      </c>
      <c r="F11" s="55" t="e">
        <f>MATCH($E11,REPORT_DATA_BY_ZONE_MONTH!$A:$A, 0)</f>
        <v>#N/A</v>
      </c>
      <c r="G11" s="55">
        <f t="shared" ca="1" si="3"/>
        <v>2</v>
      </c>
      <c r="H11" s="8">
        <v>11</v>
      </c>
      <c r="I11" s="8"/>
      <c r="J11" s="8"/>
      <c r="K11" s="8"/>
      <c r="L11" s="8"/>
      <c r="M11" s="8" t="str">
        <f>IFERROR(INDEX(REPORT_DATA_BY_ZONE_MONTH!$A:$AA,$F11,MATCH(M$2,REPORT_DATA_BY_ZONE_MONTH!$A$1:$AA$1,0)), "")</f>
        <v/>
      </c>
      <c r="N11" s="8" t="str">
        <f>IFERROR(INDEX(REPORT_DATA_BY_ZONE_MONTH!$A:$AA,$F11,MATCH(N$2,REPORT_DATA_BY_ZONE_MONTH!$A$1:$AA$1,0)), "")</f>
        <v/>
      </c>
      <c r="O11" s="8" t="str">
        <f>IFERROR(INDEX(REPORT_DATA_BY_ZONE_MONTH!$A:$AA,$F11,MATCH(O$2,REPORT_DATA_BY_ZONE_MONTH!$A$1:$AA$1,0)), "")</f>
        <v/>
      </c>
      <c r="P11" s="8" t="str">
        <f>IFERROR(INDEX(REPORT_DATA_BY_ZONE_MONTH!$A:$AA,$F11,MATCH(P$2,REPORT_DATA_BY_ZONE_MONTH!$A$1:$AA$1,0)), "")</f>
        <v/>
      </c>
    </row>
    <row r="12" spans="1:16" x14ac:dyDescent="0.25">
      <c r="A12" s="55" t="s">
        <v>48</v>
      </c>
      <c r="B12" s="55">
        <v>-3</v>
      </c>
      <c r="C12" s="55">
        <f t="shared" si="0"/>
        <v>-1</v>
      </c>
      <c r="D12" s="56">
        <f t="shared" si="1"/>
        <v>42309</v>
      </c>
      <c r="E12" s="56" t="str">
        <f t="shared" si="2"/>
        <v>2015:11:0:0:OFFICE</v>
      </c>
      <c r="F12" s="55" t="e">
        <f>MATCH($E12,REPORT_DATA_BY_ZONE_MONTH!$A:$A, 0)</f>
        <v>#N/A</v>
      </c>
      <c r="G12" s="55">
        <f t="shared" ca="1" si="3"/>
        <v>1</v>
      </c>
      <c r="H12" s="8">
        <v>11</v>
      </c>
      <c r="I12" s="8"/>
      <c r="J12" s="8"/>
      <c r="K12" s="8"/>
      <c r="L12" s="8"/>
      <c r="M12" s="8" t="str">
        <f>IFERROR(INDEX(REPORT_DATA_BY_ZONE_MONTH!$A:$AA,$F12,MATCH(M$2,REPORT_DATA_BY_ZONE_MONTH!$A$1:$AA$1,0)), "")</f>
        <v/>
      </c>
      <c r="N12" s="8" t="str">
        <f>IFERROR(INDEX(REPORT_DATA_BY_ZONE_MONTH!$A:$AA,$F12,MATCH(N$2,REPORT_DATA_BY_ZONE_MONTH!$A$1:$AA$1,0)), "")</f>
        <v/>
      </c>
      <c r="O12" s="8" t="str">
        <f>IFERROR(INDEX(REPORT_DATA_BY_ZONE_MONTH!$A:$AA,$F12,MATCH(O$2,REPORT_DATA_BY_ZONE_MONTH!$A$1:$AA$1,0)), "")</f>
        <v/>
      </c>
      <c r="P12" s="8" t="str">
        <f>IFERROR(INDEX(REPORT_DATA_BY_ZONE_MONTH!$A:$AA,$F12,MATCH(P$2,REPORT_DATA_BY_ZONE_MONTH!$A$1:$AA$1,0)), "")</f>
        <v/>
      </c>
    </row>
    <row r="13" spans="1:16" x14ac:dyDescent="0.25">
      <c r="A13" s="55" t="s">
        <v>48</v>
      </c>
      <c r="B13" s="55">
        <v>-2</v>
      </c>
      <c r="C13" s="55">
        <f t="shared" si="0"/>
        <v>0</v>
      </c>
      <c r="D13" s="56">
        <f t="shared" si="1"/>
        <v>42339</v>
      </c>
      <c r="E13" s="56" t="str">
        <f t="shared" si="2"/>
        <v>2015:12:0:0:OFFICE</v>
      </c>
      <c r="F13" s="55" t="e">
        <f>MATCH($E13,REPORT_DATA_BY_ZONE_MONTH!$A:$A, 0)</f>
        <v>#N/A</v>
      </c>
      <c r="G13" s="55">
        <f t="shared" ca="1" si="3"/>
        <v>0</v>
      </c>
      <c r="H13" s="8">
        <v>11</v>
      </c>
      <c r="I13" s="8"/>
      <c r="J13" s="8"/>
      <c r="K13" s="8"/>
      <c r="L13" s="8"/>
      <c r="M13" s="8" t="str">
        <f>IFERROR(INDEX(REPORT_DATA_BY_ZONE_MONTH!$A:$AA,$F13,MATCH(M$2,REPORT_DATA_BY_ZONE_MONTH!$A$1:$AA$1,0)), "")</f>
        <v/>
      </c>
      <c r="N13" s="8" t="str">
        <f>IFERROR(INDEX(REPORT_DATA_BY_ZONE_MONTH!$A:$AA,$F13,MATCH(N$2,REPORT_DATA_BY_ZONE_MONTH!$A$1:$AA$1,0)), "")</f>
        <v/>
      </c>
      <c r="O13" s="8" t="str">
        <f>IFERROR(INDEX(REPORT_DATA_BY_ZONE_MONTH!$A:$AA,$F13,MATCH(O$2,REPORT_DATA_BY_ZONE_MONTH!$A$1:$AA$1,0)), "")</f>
        <v/>
      </c>
      <c r="P13" s="8" t="str">
        <f>IFERROR(INDEX(REPORT_DATA_BY_ZONE_MONTH!$A:$AA,$F13,MATCH(P$2,REPORT_DATA_BY_ZONE_MONTH!$A$1:$AA$1,0)), "")</f>
        <v/>
      </c>
    </row>
    <row r="14" spans="1:16" x14ac:dyDescent="0.25">
      <c r="A14" s="55" t="s">
        <v>48</v>
      </c>
      <c r="B14" s="55">
        <v>-1</v>
      </c>
      <c r="C14" s="55">
        <f t="shared" si="0"/>
        <v>1</v>
      </c>
      <c r="D14" s="56">
        <f t="shared" si="1"/>
        <v>42370</v>
      </c>
      <c r="E14" s="56" t="str">
        <f t="shared" si="2"/>
        <v>2016:1:0:0:OFFICE</v>
      </c>
      <c r="F14" s="55">
        <f>MATCH($E14,REPORT_DATA_BY_ZONE_MONTH!$A:$A, 0)</f>
        <v>6</v>
      </c>
      <c r="G14" s="55">
        <f t="shared" ca="1" si="3"/>
        <v>2</v>
      </c>
      <c r="H14" s="8">
        <v>11</v>
      </c>
      <c r="I14" s="8"/>
      <c r="J14" s="8"/>
      <c r="K14" s="8"/>
      <c r="L14" s="8"/>
      <c r="M14" s="8">
        <f>IFERROR(INDEX(REPORT_DATA_BY_ZONE_MONTH!$A:$AA,$F14,MATCH(M$2,REPORT_DATA_BY_ZONE_MONTH!$A$1:$AA$1,0)), "")</f>
        <v>34</v>
      </c>
      <c r="N14" s="8">
        <f>IFERROR(INDEX(REPORT_DATA_BY_ZONE_MONTH!$A:$AA,$F14,MATCH(N$2,REPORT_DATA_BY_ZONE_MONTH!$A$1:$AA$1,0)), "")</f>
        <v>8</v>
      </c>
      <c r="O14" s="8">
        <f>IFERROR(INDEX(REPORT_DATA_BY_ZONE_MONTH!$A:$AA,$F14,MATCH(O$2,REPORT_DATA_BY_ZONE_MONTH!$A$1:$AA$1,0)), "")</f>
        <v>16</v>
      </c>
      <c r="P14" s="8">
        <f>IFERROR(INDEX(REPORT_DATA_BY_ZONE_MONTH!$A:$AA,$F14,MATCH(P$2,REPORT_DATA_BY_ZONE_MONTH!$A$1:$AA$1,0)), "")</f>
        <v>0</v>
      </c>
    </row>
    <row r="15" spans="1:16" x14ac:dyDescent="0.25">
      <c r="A15" s="55" t="s">
        <v>48</v>
      </c>
      <c r="B15" s="55">
        <v>0</v>
      </c>
      <c r="C15" s="55">
        <f t="shared" si="0"/>
        <v>2</v>
      </c>
      <c r="D15" s="56">
        <f t="shared" si="1"/>
        <v>42401</v>
      </c>
      <c r="E15" s="56" t="str">
        <f t="shared" si="2"/>
        <v>2016:2:0:0:OFFICE</v>
      </c>
      <c r="F15" s="55">
        <f>MATCH($E15,REPORT_DATA_BY_ZONE_MONTH!$A:$A, 0)</f>
        <v>17</v>
      </c>
      <c r="G15" s="55">
        <f t="shared" ca="1" si="3"/>
        <v>2</v>
      </c>
      <c r="H15" s="8">
        <v>11</v>
      </c>
      <c r="I15" s="8"/>
      <c r="J15" s="8"/>
      <c r="K15" s="8"/>
      <c r="L15" s="8"/>
      <c r="M15" s="8">
        <f>IFERROR(INDEX(REPORT_DATA_BY_ZONE_MONTH!$A:$AA,$F15,MATCH(M$2,REPORT_DATA_BY_ZONE_MONTH!$A$1:$AA$1,0)), "")</f>
        <v>25</v>
      </c>
      <c r="N15" s="8">
        <f>IFERROR(INDEX(REPORT_DATA_BY_ZONE_MONTH!$A:$AA,$F15,MATCH(N$2,REPORT_DATA_BY_ZONE_MONTH!$A$1:$AA$1,0)), "")</f>
        <v>1</v>
      </c>
      <c r="O15" s="8">
        <f>IFERROR(INDEX(REPORT_DATA_BY_ZONE_MONTH!$A:$AA,$F15,MATCH(O$2,REPORT_DATA_BY_ZONE_MONTH!$A$1:$AA$1,0)), "")</f>
        <v>7</v>
      </c>
      <c r="P15" s="8">
        <f>IFERROR(INDEX(REPORT_DATA_BY_ZONE_MONTH!$A:$AA,$F15,MATCH(P$2,REPORT_DATA_BY_ZONE_MONTH!$A$1:$AA$1,0)), "")</f>
        <v>2</v>
      </c>
    </row>
    <row r="16" spans="1:16" x14ac:dyDescent="0.25">
      <c r="A16" t="s">
        <v>617</v>
      </c>
      <c r="G16" s="55">
        <f ca="1">SUM(G3:G15)</f>
        <v>14</v>
      </c>
      <c r="H16" s="55"/>
      <c r="I16" s="55">
        <f t="shared" ref="I16:L16" si="4">SUM(I3:I15)</f>
        <v>0</v>
      </c>
      <c r="J16" s="55">
        <f t="shared" si="4"/>
        <v>0</v>
      </c>
      <c r="K16" s="55">
        <f t="shared" si="4"/>
        <v>0</v>
      </c>
      <c r="L16" s="55">
        <f t="shared" si="4"/>
        <v>0</v>
      </c>
    </row>
    <row r="17" spans="9:12" x14ac:dyDescent="0.25">
      <c r="I17" s="55"/>
      <c r="J17" s="55"/>
      <c r="K17" s="55"/>
      <c r="L17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CONTROLS</vt:lpstr>
      <vt:lpstr>REPORT_DATA_BY_COMP</vt:lpstr>
      <vt:lpstr>REPORT_DATA_BY_ZONE</vt:lpstr>
      <vt:lpstr>REPORT_DATA_BY_ZONE_MONTH</vt:lpstr>
      <vt:lpstr>BAPTISM_DATA</vt:lpstr>
      <vt:lpstr>MISSION_TOTALS</vt:lpstr>
      <vt:lpstr>OFFICE</vt:lpstr>
      <vt:lpstr>OFFICE_GRAPH</vt:lpstr>
      <vt:lpstr>OFFICE_GRAPH_DATA</vt:lpstr>
      <vt:lpstr>BAPTISM_DATA!baptism_data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2016-02-12T14:03:44Z</cp:lastPrinted>
  <dcterms:created xsi:type="dcterms:W3CDTF">2016-01-05T05:01:49Z</dcterms:created>
  <dcterms:modified xsi:type="dcterms:W3CDTF">2016-02-13T11:43:56Z</dcterms:modified>
</cp:coreProperties>
</file>