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activeTab="2"/>
  </bookViews>
  <sheets>
    <sheet name="CONTROLS" sheetId="4" r:id="rId1"/>
    <sheet name="MISSION_TOTALS" sheetId="23" r:id="rId2"/>
    <sheet name="OFFICE" sheetId="20" r:id="rId3"/>
    <sheet name="DATA_BY_COMP" sheetId="26" r:id="rId4"/>
    <sheet name="DATA_BY_UNIT" sheetId="28" r:id="rId5"/>
  </sheets>
  <definedNames>
    <definedName name="DATE">CONTROLS!$B$1</definedName>
    <definedName name="DAY">CONTROLS!$D$5</definedName>
    <definedName name="english_data_1" localSheetId="3">DATA_BY_COMP!$A$1:$G$189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D3" i="4" l="1"/>
  <c r="D4" i="4" l="1"/>
  <c r="F1" i="4"/>
  <c r="F2" i="4" s="1"/>
  <c r="D2" i="4"/>
  <c r="C24" i="20" s="1"/>
  <c r="F3" i="4" l="1"/>
  <c r="F4" i="4"/>
  <c r="C12" i="20" s="1"/>
  <c r="D12" i="20" s="1"/>
  <c r="F5" i="4"/>
  <c r="C21" i="20"/>
  <c r="C20" i="20"/>
  <c r="C22" i="20"/>
  <c r="C23" i="20"/>
  <c r="D5" i="4"/>
  <c r="C16" i="20" l="1"/>
  <c r="C14" i="20"/>
  <c r="F12" i="20"/>
  <c r="E12" i="20"/>
  <c r="I12" i="20"/>
  <c r="G12" i="20"/>
  <c r="H12" i="20"/>
  <c r="C13" i="20" l="1"/>
  <c r="D13" i="20" s="1"/>
  <c r="C15" i="20"/>
  <c r="D15" i="20" s="1"/>
  <c r="I15" i="20" l="1"/>
  <c r="E15" i="20"/>
  <c r="I13" i="20"/>
  <c r="E13" i="20"/>
  <c r="H13" i="20"/>
  <c r="F13" i="20"/>
  <c r="G15" i="20"/>
  <c r="G13" i="20"/>
  <c r="F15" i="20"/>
  <c r="H15" i="20"/>
  <c r="C61" i="23" l="1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4" i="20"/>
  <c r="D23" i="20"/>
  <c r="D22" i="20"/>
  <c r="D21" i="20"/>
  <c r="D20" i="20"/>
  <c r="G20" i="20" l="1"/>
  <c r="H20" i="20"/>
  <c r="I20" i="20"/>
  <c r="F20" i="20"/>
  <c r="F21" i="20"/>
  <c r="G21" i="20"/>
  <c r="H21" i="20"/>
  <c r="I21" i="20"/>
  <c r="F22" i="20"/>
  <c r="G22" i="20"/>
  <c r="H22" i="20"/>
  <c r="I22" i="20"/>
  <c r="F23" i="20"/>
  <c r="G23" i="20"/>
  <c r="H23" i="20"/>
  <c r="I23" i="20"/>
  <c r="F24" i="20"/>
  <c r="G24" i="20"/>
  <c r="H24" i="20"/>
  <c r="I24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H25" i="20" l="1"/>
  <c r="F25" i="20"/>
  <c r="G25" i="20"/>
  <c r="I25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D16" i="20"/>
  <c r="E16" i="20" s="1"/>
  <c r="D14" i="20"/>
  <c r="E14" i="20" s="1"/>
  <c r="C11" i="20"/>
  <c r="D11" i="20" s="1"/>
  <c r="E11" i="20" s="1"/>
  <c r="B2" i="20"/>
  <c r="F16" i="20" l="1"/>
  <c r="G16" i="20"/>
  <c r="H16" i="20"/>
  <c r="I16" i="20"/>
  <c r="G11" i="20"/>
  <c r="H11" i="20"/>
  <c r="I11" i="20"/>
  <c r="F11" i="20"/>
  <c r="F14" i="20"/>
  <c r="G14" i="20"/>
  <c r="H14" i="20"/>
  <c r="I14" i="20"/>
  <c r="L72" i="23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G17" i="20" l="1"/>
  <c r="H17" i="20"/>
  <c r="F17" i="20"/>
  <c r="I17" i="20"/>
</calcChain>
</file>

<file path=xl/connections.xml><?xml version="1.0" encoding="utf-8"?>
<connections xmlns="http://schemas.openxmlformats.org/spreadsheetml/2006/main">
  <connection id="1" name="english_data" type="6" refreshedVersion="5" background="1" saveData="1">
    <textPr codePage="437" sourceFile="C:\Users\2019353\Documents\projects\automated_reporting\report\Debug\english_data.txt">
      <textFields count="6"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<sst xmlns="http://schemas.openxmlformats.org/spreadsheetml/2006/main" count="781" uniqueCount="379">
  <si>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</si>
  <si>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</si>
  <si>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</si>
  <si>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</si>
  <si>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</si>
  <si>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</si>
  <si>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</si>
  <si>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</si>
  <si>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</si>
  <si>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</si>
  <si>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</si>
  <si>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</si>
  <si>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</si>
  <si>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</si>
  <si>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</si>
  <si>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</si>
  <si>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</si>
  <si>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</si>
  <si>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</si>
  <si>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</si>
  <si>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</si>
  <si>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</si>
  <si>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</si>
  <si>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</si>
  <si>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</si>
  <si>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Date: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</si>
  <si>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</si>
  <si>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</si>
  <si>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</si>
  <si>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</si>
  <si>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</si>
  <si>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</si>
  <si>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</si>
  <si>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</si>
  <si>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</si>
  <si>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</si>
  <si>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</si>
  <si>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</si>
  <si>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</si>
  <si>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</si>
  <si>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</si>
  <si>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</si>
  <si>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</si>
  <si>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</si>
  <si>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</si>
  <si>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E. Huntsman / Johnson</t>
  </si>
  <si>
    <t>S.  Cutler / Guo</t>
  </si>
  <si>
    <t>ASSISTANTS</t>
  </si>
  <si>
    <t>TOUR_S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</si>
  <si>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</si>
  <si>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</si>
  <si>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</si>
  <si>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</si>
  <si>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</si>
  <si>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</si>
  <si>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</si>
  <si>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</si>
  <si>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</si>
  <si>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</si>
  <si>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</si>
  <si>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</si>
  <si>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</si>
  <si>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</si>
  <si>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</si>
  <si>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</si>
  <si>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</si>
  <si>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</si>
  <si>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</si>
  <si>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</si>
  <si>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+886910358944</t>
  </si>
  <si>
    <t>2016:1:2:7:ANKANG_E</t>
  </si>
  <si>
    <t>+886972576529</t>
  </si>
  <si>
    <t>2016:1:2:7:BADE_A_E</t>
  </si>
  <si>
    <t>+886912576044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</si>
  <si>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</si>
  <si>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</si>
  <si>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</si>
  <si>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</si>
  <si>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</si>
  <si>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</si>
  <si>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</si>
  <si>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</si>
  <si>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</si>
  <si>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</si>
  <si>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2016:1:2:7:DANSHUI_E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</si>
  <si>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</si>
  <si>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</si>
  <si>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</si>
  <si>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</si>
  <si>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</si>
  <si>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</si>
  <si>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</si>
  <si>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</si>
  <si>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</si>
  <si>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</si>
  <si>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</si>
  <si>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</si>
  <si>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</si>
  <si>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</si>
  <si>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</si>
  <si>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</si>
  <si>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</si>
  <si>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2016:1:2:7:LONGTAN_E</t>
  </si>
  <si>
    <t>+886972576560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</si>
  <si>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</si>
  <si>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</si>
  <si>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</si>
  <si>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</si>
  <si>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</si>
  <si>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</si>
  <si>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</si>
  <si>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</si>
  <si>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</si>
  <si>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</si>
  <si>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</si>
  <si>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</si>
  <si>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</si>
  <si>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</si>
  <si>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</si>
  <si>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</si>
  <si>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</si>
  <si>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</si>
  <si>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</si>
  <si>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</si>
  <si>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</si>
  <si>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</si>
  <si>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</si>
  <si>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</si>
  <si>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</si>
  <si>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</si>
  <si>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</si>
  <si>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</si>
  <si>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</si>
  <si>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</si>
  <si>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</si>
  <si>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</si>
  <si>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</si>
  <si>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</si>
  <si>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</si>
  <si>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</si>
  <si>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</si>
  <si>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</si>
  <si>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</si>
  <si>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</si>
  <si>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</si>
  <si>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</si>
  <si>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</si>
  <si>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</si>
  <si>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</si>
  <si>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</si>
  <si>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</si>
  <si>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</si>
  <si>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</si>
  <si>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</si>
  <si>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</si>
  <si>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</si>
  <si>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</si>
  <si>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</si>
  <si>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</si>
  <si>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</si>
  <si>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</si>
  <si>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</si>
  <si>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</si>
  <si>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</si>
  <si>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</si>
  <si>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</si>
  <si>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</si>
  <si>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</si>
  <si>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</si>
  <si>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</si>
  <si>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</si>
  <si>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</si>
  <si>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</si>
  <si>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</si>
  <si>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</si>
  <si>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</si>
  <si>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</si>
  <si>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</si>
  <si>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</si>
  <si>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</si>
  <si>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</si>
  <si>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</si>
  <si>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</si>
  <si>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</si>
  <si>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</si>
  <si>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</si>
  <si>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</si>
  <si>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</si>
  <si>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</si>
  <si>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</si>
  <si>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</si>
  <si>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</si>
  <si>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</si>
  <si>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</si>
  <si>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</si>
  <si>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</si>
  <si>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</si>
  <si>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</si>
  <si>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</si>
  <si>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</si>
  <si>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</si>
  <si>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</si>
  <si>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</si>
  <si>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</si>
  <si>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</si>
  <si>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</si>
  <si>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</si>
  <si>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</si>
  <si>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</si>
  <si>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</si>
  <si>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</si>
  <si>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</si>
  <si>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2016:1:2:7:ZHONGLI_E</t>
  </si>
  <si>
    <t>+886972576568</t>
  </si>
  <si>
    <t>2016:1:2:7:ZHUBEI_1_E</t>
  </si>
  <si>
    <t>+886972576582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</si>
  <si>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</si>
  <si>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</si>
  <si>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</si>
  <si>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</si>
  <si>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</si>
  <si>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</si>
  <si>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2016:1:2:7:ZHUDONG_E</t>
  </si>
  <si>
    <t>+886972576528</t>
  </si>
  <si>
    <t>2016:1:2:7:ZHUNAN_E</t>
  </si>
  <si>
    <t>+886963761862</t>
  </si>
  <si>
    <t>2016:1:2:7:ZHUNAN_S</t>
  </si>
  <si>
    <t>+886972576155</t>
  </si>
  <si>
    <t>2016:1:2:7:ZHUWEI_E</t>
  </si>
  <si>
    <t>+886912576043</t>
  </si>
  <si>
    <t>2016:1:2:7:JINGXIN_S</t>
  </si>
  <si>
    <t>+886972576573</t>
  </si>
  <si>
    <t>2016:1:2:7:MUZHA_S</t>
  </si>
  <si>
    <t>+886963796383</t>
  </si>
  <si>
    <t>2016:1:2:7:TAO_3_E_ZL</t>
  </si>
  <si>
    <t>+886972576524</t>
  </si>
  <si>
    <t>2016:1:2:7:TUCHENG_E</t>
  </si>
  <si>
    <t>+886972576539</t>
  </si>
  <si>
    <t>2016:1:2:7:BADE_B_E</t>
  </si>
  <si>
    <t>+886972939022</t>
  </si>
  <si>
    <t>2016:1:2:7:LUODONG_A_E</t>
  </si>
  <si>
    <t>+886963917870</t>
  </si>
  <si>
    <t>2016:1:2:7:SONGSHAN_E</t>
  </si>
  <si>
    <t>+886963938192</t>
  </si>
  <si>
    <t>2016:1:2:7:YILAN_E</t>
  </si>
  <si>
    <t>+886972576558</t>
  </si>
  <si>
    <t>2016:1:2:7:XINZHU_1_S</t>
  </si>
  <si>
    <t>+886972576569</t>
  </si>
  <si>
    <t>2016:1:2:7:ZHUDONG_S</t>
  </si>
  <si>
    <t>+886912576094</t>
  </si>
  <si>
    <t>2016:1:4:7:</t>
  </si>
  <si>
    <t>2016:1:4:7:BEITOU_E</t>
  </si>
  <si>
    <t>2016:1:4:7:BEITOU_S</t>
  </si>
  <si>
    <t>2016:1:4:7:DANFENG_E</t>
  </si>
  <si>
    <t>2016:1:4:7:HUALIAN_1_E</t>
  </si>
  <si>
    <t>2016:1:4:7:HUALIAN_3_A_E</t>
  </si>
  <si>
    <t>2016:1:4:7:JILONG_B_E</t>
  </si>
  <si>
    <t>2016:1:4:7:LONGTAN_E</t>
  </si>
  <si>
    <t>2016:1:4:7:LUODONG_A_E</t>
  </si>
  <si>
    <t>2016:1:4:7:MIAOLI_A_E</t>
  </si>
  <si>
    <t>2016:1:4:7:MIAOLI_B_E</t>
  </si>
  <si>
    <t>2016:1:4:7:NANKAN_S</t>
  </si>
  <si>
    <t>2016:1:4:7:NEIHU_S</t>
  </si>
  <si>
    <t>2016:1:4:7:NORTH_JINHUA_E</t>
  </si>
  <si>
    <t>2016:1:4:7:SHILIN_S</t>
  </si>
  <si>
    <t>2016:1:4:7:SIYUAN_E</t>
  </si>
  <si>
    <t>2016:1:4:7:SONGSHAN_S</t>
  </si>
  <si>
    <t>2016:1:4:7:TAIDONG_1_S</t>
  </si>
  <si>
    <t>2016:1:4:7:TAIDONG_2_S</t>
  </si>
  <si>
    <t>2016:1:4:7:TAIDONG_3_E</t>
  </si>
  <si>
    <t>2016:1:4:7:TAO_2_E</t>
  </si>
  <si>
    <t>2016:1:4:7:TIANMU_E</t>
  </si>
  <si>
    <t>2016:1:4:7:TOUFEN_E</t>
  </si>
  <si>
    <t>2016:1:4:7:TUCHENG_B_S</t>
  </si>
  <si>
    <t>2016:1:4:7:WANDA_E</t>
  </si>
  <si>
    <t>2016:1:4:7:XIANGSHAN_A</t>
  </si>
  <si>
    <t>2016:1:4:7:XINAN_S</t>
  </si>
  <si>
    <t>2016:1:4:7:XINDIAN_E</t>
  </si>
  <si>
    <t>2016:1:4:7:XINDIAN_S</t>
  </si>
  <si>
    <t>2016:1:4:7:XINZHU_1_E</t>
  </si>
  <si>
    <t>2016:1:4:7:XINZHU_1_S</t>
  </si>
  <si>
    <t>2016:1:4:7:XINZHU_3_S</t>
  </si>
  <si>
    <t>2016:1:4:7:XIZHI_A_E</t>
  </si>
  <si>
    <t>2016:1:4:7:XIZHI_B_E</t>
  </si>
  <si>
    <t>2016:1:4:7:YILAN_E</t>
  </si>
  <si>
    <t>2016:1:4:7:YONGHE_S</t>
  </si>
  <si>
    <t>2016:1:4:7:ZHONGLI_2_E</t>
  </si>
  <si>
    <t>+886972576584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</si>
  <si>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</si>
  <si>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</si>
  <si>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</si>
  <si>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</si>
  <si>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</si>
  <si>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</si>
  <si>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2016:1:2:7:ZHONGLI_2_E</t>
  </si>
  <si>
    <t>2016:1:4:7:BADE_A_E</t>
  </si>
  <si>
    <t>2016:1:4:7:BADE_B_E</t>
  </si>
  <si>
    <t>2016:1:4:7:BANQIAO_S</t>
  </si>
  <si>
    <t>2016:1:4:7:DANSHUI_E</t>
  </si>
  <si>
    <t>2016:1:4:7:GUISHAN_E</t>
  </si>
  <si>
    <t>2016:1:4:7:JILONG_A_E</t>
  </si>
  <si>
    <t>2016:1:4:7:LUZHOU_E</t>
  </si>
  <si>
    <t>2016:1:4:7:NANKAN_E</t>
  </si>
  <si>
    <t>2016:1:4:7:TAO_2_S</t>
  </si>
  <si>
    <t>2016:1:4:7:TAO_3_E</t>
  </si>
  <si>
    <t>2016:1:4:7:WANDA_A_S</t>
  </si>
  <si>
    <t>2016:1:4:7:WANDA_B_S</t>
  </si>
  <si>
    <t>2016:1:4:7:YILAN_S</t>
  </si>
  <si>
    <t>2016:1:4:7:YULI_E</t>
  </si>
  <si>
    <t>2016:1:4:7:YULI_S</t>
  </si>
  <si>
    <t>2016:1:4:7:ZHONGHE_1_E</t>
  </si>
  <si>
    <t>2016:1:4:7:ZHONGHE_2_E</t>
  </si>
  <si>
    <t>2016:1:4:7:ZHONGLI_1_S</t>
  </si>
  <si>
    <t>2016:1:4:7:ZHUNAN_E</t>
  </si>
  <si>
    <t>2016:1:4:7:ZHUWEI_E</t>
  </si>
  <si>
    <t>0</t>
  </si>
  <si>
    <t>2016:1:4:7:ANKANG_E</t>
  </si>
  <si>
    <t>2016:1:4:7:ASSISTANTS</t>
  </si>
  <si>
    <t>+886972576500</t>
  </si>
  <si>
    <t>2016:1:4:7:BADE_S</t>
  </si>
  <si>
    <t>2016:1:4:7:HUALIAN_1_S</t>
  </si>
  <si>
    <t>+886972576591</t>
  </si>
  <si>
    <t>2016:1:4:7:HUALIAN_3_B_E</t>
  </si>
  <si>
    <t>2016:1:4:7:HUALIAN_3_S</t>
  </si>
  <si>
    <t>+886972576512</t>
  </si>
  <si>
    <t>2016:1:4:7:JIAN_E</t>
  </si>
  <si>
    <t>2016:1:4:7:JINGXIN_E</t>
  </si>
  <si>
    <t>2016:1:4:7:JINGXIN_S</t>
  </si>
  <si>
    <t>2016:1:4:7:LUODONG_B_E</t>
  </si>
  <si>
    <t>2016:1:4:7:MUZHA_E</t>
  </si>
  <si>
    <t>2016:1:4:7:MUZHA_S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</si>
  <si>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</si>
  <si>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</si>
  <si>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</si>
  <si>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</si>
  <si>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</si>
  <si>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</si>
  <si>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2016:1:4:7:SONGSHAN_E</t>
  </si>
  <si>
    <t>2016:1:4:7:TAIDONG_1_E</t>
  </si>
  <si>
    <t>2016:1:4:7:TAIDONG_2_E</t>
  </si>
  <si>
    <t>2016:1:4:7:TAO_1_A</t>
  </si>
  <si>
    <t>2016:1:4:7:TAO_1_B</t>
  </si>
  <si>
    <t>+886972576588</t>
  </si>
  <si>
    <t>2016:1:4:7:TAO_3_E_ZL</t>
  </si>
  <si>
    <t>2016:1:4:7:TOUR_S</t>
  </si>
  <si>
    <t>2016:1:4:7:TUCHENG_E</t>
  </si>
  <si>
    <t>2016:1:4:7:XIANGSHAN_B</t>
  </si>
  <si>
    <t>2016:1:4:7:XINBAN_E</t>
  </si>
  <si>
    <t>2016:1:4:7:XINPU_E</t>
  </si>
  <si>
    <t>2016:1:4:7:XINPU_S</t>
  </si>
  <si>
    <t>2016:1:4:7:XINZHU_3_E</t>
  </si>
  <si>
    <t>2016:1:4:7:XIZHI_S</t>
  </si>
  <si>
    <t>2016:1:4:7:ZHONGHE_2_S</t>
  </si>
  <si>
    <t>2016:1:4:7:ZHUNAN_S</t>
  </si>
  <si>
    <t>Next Week</t>
  </si>
  <si>
    <t>New students</t>
  </si>
  <si>
    <t>New investigators</t>
  </si>
  <si>
    <t>Total nonmember attendance</t>
  </si>
  <si>
    <t>English class level</t>
  </si>
  <si>
    <t>TOTAL_STUDENTS</t>
  </si>
  <si>
    <t>Total students</t>
  </si>
  <si>
    <t>NEW_STUDENTS</t>
  </si>
  <si>
    <t>NEW_INVESTIGATORS</t>
  </si>
  <si>
    <t>TOTAL_NONMEMBERS</t>
  </si>
  <si>
    <t>Central Unit</t>
  </si>
  <si>
    <t>LAST_WEEK_YEAR</t>
  </si>
  <si>
    <t>LAST_WEEK_MONTH</t>
  </si>
  <si>
    <t>LAST_WEEK_WEEK</t>
  </si>
  <si>
    <t>LAST_WEEK_DAY</t>
  </si>
  <si>
    <t>LAST_WEEK_DATE</t>
  </si>
  <si>
    <t>Advanced</t>
  </si>
  <si>
    <t>CLASS_LEVEL</t>
  </si>
  <si>
    <t>Beginner</t>
  </si>
  <si>
    <t>Intermediate</t>
  </si>
  <si>
    <t>Children</t>
  </si>
  <si>
    <t>Unit Totals</t>
  </si>
  <si>
    <t>Teacher names</t>
  </si>
  <si>
    <t>ENGLISH_WEEKLY_REPORT_DAY</t>
  </si>
  <si>
    <t>E. Ure / Hsiao / 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</si>
</sst>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7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0" xfId="0" applyNumberFormat="1" applyFont="1"/>
    <xf numFmtId="0" fontId="3" fillId="0" borderId="5" xfId="0" applyFont="1" applyFill="1" applyBorder="1" applyAlignment="1">
      <alignment horizontal="center"/>
    </xf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3" fillId="6" borderId="2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1" xfId="0" applyFont="1" applyBorder="1"/>
    <xf numFmtId="0" fontId="0" fillId="0" borderId="0" xfId="0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0" fillId="0" borderId="16" xfId="0" applyBorder="1"/>
    <xf numFmtId="0" fontId="0" fillId="0" borderId="7" xfId="0" applyBorder="1"/>
    <xf numFmtId="0" fontId="3" fillId="0" borderId="9" xfId="0" applyFont="1" applyBorder="1"/>
    <xf numFmtId="0" fontId="3" fillId="0" borderId="12" xfId="0" applyFont="1" applyBorder="1"/>
    <xf numFmtId="0" fontId="0" fillId="0" borderId="10" xfId="0" applyBorder="1"/>
    <xf numFmtId="14" fontId="1" fillId="2" borderId="17" xfId="1" applyNumberFormat="1" applyBorder="1"/>
    <xf numFmtId="0" fontId="1" fillId="2" borderId="18" xfId="1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nglish_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6" sqref="F26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54" t="s">
        <v>21</v>
      </c>
      <c r="B1" s="55">
        <v>42393</v>
      </c>
      <c r="E1" t="s">
        <v>369</v>
      </c>
      <c r="F1" s="37">
        <f>DATE-7</f>
        <v>42386</v>
      </c>
    </row>
    <row r="2" spans="1:6" x14ac:dyDescent="0.25">
      <c r="A2" s="10" t="s">
        <v>377</v>
      </c>
      <c r="B2" s="56">
        <v>3</v>
      </c>
      <c r="C2" t="s">
        <v>0</v>
      </c>
      <c r="D2" s="11">
        <f>YEAR(DATE)</f>
        <v>2016</v>
      </c>
      <c r="E2" t="s">
        <v>365</v>
      </c>
      <c r="F2">
        <f>YEAR(LAST_WEEK_DATE)</f>
        <v>2016</v>
      </c>
    </row>
    <row r="3" spans="1:6" x14ac:dyDescent="0.25">
      <c r="C3" t="s">
        <v>1</v>
      </c>
      <c r="D3" s="11">
        <f>MONTH(DATE)</f>
        <v>1</v>
      </c>
      <c r="E3" t="s">
        <v>366</v>
      </c>
      <c r="F3">
        <f>MONTH(LAST_WEEK_DATE)</f>
        <v>1</v>
      </c>
    </row>
    <row r="4" spans="1:6" x14ac:dyDescent="0.25">
      <c r="C4" t="s">
        <v>20</v>
      </c>
      <c r="D4" s="11">
        <f>WEEKNUM(DATE, 2)</f>
        <v>4</v>
      </c>
      <c r="E4" t="s">
        <v>367</v>
      </c>
      <c r="F4">
        <f>WEEKNUM(LAST_WEEK_DATE, 2)</f>
        <v>3</v>
      </c>
    </row>
    <row r="5" spans="1:6" x14ac:dyDescent="0.25">
      <c r="C5" t="s">
        <v>23</v>
      </c>
      <c r="D5" s="11">
        <f>WEEKDAY(DATE,2)</f>
        <v>7</v>
      </c>
      <c r="E5" t="s">
        <v>368</v>
      </c>
      <c r="F5">
        <f>WEEKDAY(LAST_WEEK_DATE, 2)</f>
        <v>7</v>
      </c>
    </row>
  </sheetData>
  <protectedRanges>
    <protectedRange sqref="D2:D5" name="Date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V75" sqref="V75"/>
    </sheetView>
  </sheetViews>
  <sheetFormatPr defaultRowHeight="15" x14ac:dyDescent="0.25"/>
  <cols>
    <col min="1" max="1" width="19.85546875" style="11" hidden="1" customWidth="1"/>
    <col min="2" max="2" width="25.7109375" style="11" customWidth="1"/>
    <col min="3" max="3" width="21.85546875" style="11" hidden="1" customWidth="1"/>
    <col min="4" max="4" width="11" style="11" hidden="1" customWidth="1"/>
    <col min="5" max="8" width="3.85546875" style="11" customWidth="1"/>
    <col min="9" max="9" width="10.85546875" style="11" bestFit="1" customWidth="1"/>
    <col min="10" max="19" width="7.7109375" style="11" customWidth="1"/>
    <col min="20" max="16384" width="9.140625" style="11"/>
  </cols>
  <sheetData>
    <row r="1" spans="1:19" ht="18.75" customHeight="1" x14ac:dyDescent="0.25">
      <c r="A1" s="12"/>
      <c r="B1" s="13" t="s">
        <v>25</v>
      </c>
      <c r="C1" s="12"/>
      <c r="D1" s="12"/>
      <c r="E1" s="63" t="s">
        <v>22</v>
      </c>
      <c r="F1" s="63"/>
      <c r="G1" s="63"/>
      <c r="H1" s="63"/>
      <c r="I1" s="64"/>
      <c r="J1" s="57" t="s">
        <v>35</v>
      </c>
      <c r="K1" s="57" t="s">
        <v>36</v>
      </c>
      <c r="L1" s="57" t="s">
        <v>37</v>
      </c>
      <c r="M1" s="57" t="s">
        <v>38</v>
      </c>
      <c r="N1" s="57" t="s">
        <v>39</v>
      </c>
      <c r="O1" s="57" t="s">
        <v>40</v>
      </c>
      <c r="P1" s="57" t="s">
        <v>41</v>
      </c>
      <c r="Q1" s="57" t="s">
        <v>42</v>
      </c>
      <c r="R1" s="57" t="s">
        <v>43</v>
      </c>
      <c r="S1" s="57" t="s">
        <v>44</v>
      </c>
    </row>
    <row r="2" spans="1:19" ht="18.75" customHeight="1" x14ac:dyDescent="0.25">
      <c r="A2" s="12"/>
      <c r="B2" s="14">
        <f>DATE</f>
        <v>42393</v>
      </c>
      <c r="C2" s="12"/>
      <c r="D2" s="12"/>
      <c r="E2" s="63"/>
      <c r="F2" s="63"/>
      <c r="G2" s="63"/>
      <c r="H2" s="63"/>
      <c r="I2" s="64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 ht="28.5" customHeight="1" x14ac:dyDescent="0.25">
      <c r="A3" s="12"/>
      <c r="B3" s="60" t="s">
        <v>66</v>
      </c>
      <c r="C3" s="12"/>
      <c r="D3" s="12"/>
      <c r="E3" s="63"/>
      <c r="F3" s="63"/>
      <c r="G3" s="63"/>
      <c r="H3" s="63"/>
      <c r="I3" s="64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ht="18.75" customHeight="1" x14ac:dyDescent="0.25">
      <c r="A4" s="12"/>
      <c r="B4" s="61"/>
      <c r="C4" s="12"/>
      <c r="D4" s="12"/>
      <c r="E4" s="63"/>
      <c r="F4" s="63"/>
      <c r="G4" s="63"/>
      <c r="H4" s="63"/>
      <c r="I4" s="64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5" customHeight="1" x14ac:dyDescent="0.25">
      <c r="A5" s="12"/>
      <c r="B5" s="62"/>
      <c r="C5" s="12"/>
      <c r="D5" s="12"/>
      <c r="E5" s="63"/>
      <c r="F5" s="63"/>
      <c r="G5" s="63"/>
      <c r="H5" s="63"/>
      <c r="I5" s="64"/>
      <c r="J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12"/>
      <c r="B6" s="13" t="s">
        <v>26</v>
      </c>
      <c r="C6" s="12"/>
      <c r="D6" s="12"/>
      <c r="E6" s="63"/>
      <c r="F6" s="63"/>
      <c r="G6" s="63"/>
      <c r="H6" s="63"/>
      <c r="I6" s="64"/>
      <c r="J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5" customHeight="1" x14ac:dyDescent="0.25">
      <c r="A7" s="12"/>
      <c r="B7" s="15"/>
      <c r="C7" s="12"/>
      <c r="D7" s="12"/>
      <c r="E7" s="63"/>
      <c r="F7" s="63"/>
      <c r="G7" s="63"/>
      <c r="H7" s="63"/>
      <c r="I7" s="64"/>
      <c r="J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86.25" customHeight="1" x14ac:dyDescent="0.25">
      <c r="A8" s="12"/>
      <c r="B8" s="16"/>
      <c r="C8" s="12"/>
      <c r="D8" s="12"/>
      <c r="E8" s="65"/>
      <c r="F8" s="65"/>
      <c r="G8" s="65"/>
      <c r="H8" s="65"/>
      <c r="I8" s="66"/>
      <c r="J8" s="59"/>
      <c r="K8" s="59"/>
      <c r="L8" s="59"/>
      <c r="M8" s="59"/>
      <c r="N8" s="59"/>
      <c r="O8" s="59"/>
      <c r="P8" s="59"/>
      <c r="Q8" s="59"/>
      <c r="R8" s="59"/>
      <c r="S8" s="59"/>
    </row>
    <row r="9" spans="1:19" x14ac:dyDescent="0.25">
      <c r="A9" s="12" t="s">
        <v>2</v>
      </c>
      <c r="B9" s="15"/>
      <c r="C9" s="12" t="s">
        <v>18</v>
      </c>
      <c r="D9" s="12" t="s">
        <v>19</v>
      </c>
      <c r="E9" s="19" t="s">
        <v>3</v>
      </c>
      <c r="F9" s="19" t="s">
        <v>4</v>
      </c>
      <c r="G9" s="19" t="s">
        <v>5</v>
      </c>
      <c r="H9" s="19" t="s">
        <v>6</v>
      </c>
      <c r="I9" s="22" t="s">
        <v>354</v>
      </c>
      <c r="J9" s="21" t="s">
        <v>29</v>
      </c>
      <c r="K9" s="21" t="s">
        <v>29</v>
      </c>
      <c r="L9" s="21" t="s">
        <v>30</v>
      </c>
      <c r="M9" s="21" t="s">
        <v>31</v>
      </c>
      <c r="N9" s="21" t="s">
        <v>32</v>
      </c>
      <c r="O9" s="21"/>
      <c r="P9" s="21" t="s">
        <v>33</v>
      </c>
      <c r="Q9" s="21" t="s">
        <v>33</v>
      </c>
      <c r="R9" s="21" t="s">
        <v>34</v>
      </c>
      <c r="S9" s="21"/>
    </row>
    <row r="10" spans="1:19" hidden="1" x14ac:dyDescent="0.25">
      <c r="A10" s="12"/>
      <c r="B10" s="12"/>
      <c r="C10" s="12"/>
      <c r="D10" s="12"/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14</v>
      </c>
      <c r="Q10" s="12" t="s">
        <v>15</v>
      </c>
      <c r="R10" s="12" t="s">
        <v>16</v>
      </c>
      <c r="S10" s="12" t="s">
        <v>17</v>
      </c>
    </row>
    <row r="11" spans="1:19" x14ac:dyDescent="0.25">
      <c r="B11" s="23" t="s">
        <v>59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/>
    </row>
    <row r="12" spans="1:19" hidden="1" x14ac:dyDescent="0.25">
      <c r="A12" s="11" t="s">
        <v>54</v>
      </c>
      <c r="B12" s="24" t="s">
        <v>49</v>
      </c>
      <c r="C12" s="25" t="str">
        <f t="shared" ref="C12:C22" si="0">CONCATENATE(YEAR,":",MONTH,":1:7:", $A12)</f>
        <v>2016:1:1:7:OFFICE</v>
      </c>
      <c r="D12" s="25" t="e">
        <f>MATCH($C12,#REF!, 0)</f>
        <v>#REF!</v>
      </c>
      <c r="E12" s="19" t="str">
        <f>IFERROR(INDEX(#REF!,$D12,MATCH(E$10,#REF!,0)), "")</f>
        <v/>
      </c>
      <c r="F12" s="19" t="str">
        <f>IFERROR(INDEX(#REF!,$D12,MATCH(F$10,#REF!,0)), "")</f>
        <v/>
      </c>
      <c r="G12" s="19" t="str">
        <f>IFERROR(INDEX(#REF!,$D12,MATCH(G$10,#REF!,0)), "")</f>
        <v/>
      </c>
      <c r="H12" s="19" t="str">
        <f>IFERROR(INDEX(#REF!,$D12,MATCH(H$10,#REF!,0)), "")</f>
        <v/>
      </c>
      <c r="I12" s="19" t="str">
        <f>IFERROR(INDEX(#REF!,$D12,MATCH(I$10,#REF!,0)), "")</f>
        <v/>
      </c>
      <c r="J12" s="30" t="str">
        <f>IFERROR(INDEX(#REF!,$D12,MATCH(J$10,#REF!,0)), "")</f>
        <v/>
      </c>
      <c r="K12" s="30" t="str">
        <f>IFERROR(INDEX(#REF!,$D12,MATCH(K$10,#REF!,0)), "")</f>
        <v/>
      </c>
      <c r="L12" s="30" t="str">
        <f>IFERROR(INDEX(#REF!,$D12,MATCH(L$10,#REF!,0)), "")</f>
        <v/>
      </c>
      <c r="M12" s="30" t="str">
        <f>IFERROR(INDEX(#REF!,$D12,MATCH(M$10,#REF!,0)), "")</f>
        <v/>
      </c>
      <c r="N12" s="30" t="str">
        <f>IFERROR(INDEX(#REF!,$D12,MATCH(N$10,#REF!,0)), "")</f>
        <v/>
      </c>
      <c r="O12" s="30" t="str">
        <f>IFERROR(INDEX(#REF!,$D12,MATCH(O$10,#REF!,0)), "")</f>
        <v/>
      </c>
      <c r="P12" s="30" t="str">
        <f>IFERROR(INDEX(#REF!,$D12,MATCH(P$10,#REF!,0)), "")</f>
        <v/>
      </c>
      <c r="Q12" s="30" t="str">
        <f>IFERROR(INDEX(#REF!,$D12,MATCH(Q$10,#REF!,0)), "")</f>
        <v/>
      </c>
      <c r="R12" s="30" t="str">
        <f>IFERROR(INDEX(#REF!,$D12,MATCH(R$10,#REF!,0)), "")</f>
        <v/>
      </c>
      <c r="S12" s="30" t="str">
        <f>IFERROR(INDEX(#REF!,$D12,MATCH(S$10,#REF!,0)), "")</f>
        <v/>
      </c>
    </row>
    <row r="13" spans="1:19" hidden="1" x14ac:dyDescent="0.25">
      <c r="A13" s="11" t="s">
        <v>60</v>
      </c>
      <c r="B13" s="24" t="s">
        <v>49</v>
      </c>
      <c r="C13" s="25" t="str">
        <f t="shared" si="0"/>
        <v>2016:1:1:7:HUALIAN</v>
      </c>
      <c r="D13" s="25" t="e">
        <f>MATCH($C13,#REF!, 0)</f>
        <v>#REF!</v>
      </c>
      <c r="E13" s="19" t="str">
        <f>IFERROR(INDEX(#REF!,$D13,MATCH(E$10,#REF!,0)), "")</f>
        <v/>
      </c>
      <c r="F13" s="19" t="str">
        <f>IFERROR(INDEX(#REF!,$D13,MATCH(F$10,#REF!,0)), "")</f>
        <v/>
      </c>
      <c r="G13" s="19" t="str">
        <f>IFERROR(INDEX(#REF!,$D13,MATCH(G$10,#REF!,0)), "")</f>
        <v/>
      </c>
      <c r="H13" s="19" t="str">
        <f>IFERROR(INDEX(#REF!,$D13,MATCH(H$10,#REF!,0)), "")</f>
        <v/>
      </c>
      <c r="I13" s="19" t="str">
        <f>IFERROR(INDEX(#REF!,$D13,MATCH(I$10,#REF!,0)), "")</f>
        <v/>
      </c>
      <c r="J13" s="30" t="str">
        <f>IFERROR(INDEX(#REF!,$D13,MATCH(J$10,#REF!,0)), "")</f>
        <v/>
      </c>
      <c r="K13" s="30" t="str">
        <f>IFERROR(INDEX(#REF!,$D13,MATCH(K$10,#REF!,0)), "")</f>
        <v/>
      </c>
      <c r="L13" s="30" t="str">
        <f>IFERROR(INDEX(#REF!,$D13,MATCH(L$10,#REF!,0)), "")</f>
        <v/>
      </c>
      <c r="M13" s="30" t="str">
        <f>IFERROR(INDEX(#REF!,$D13,MATCH(M$10,#REF!,0)), "")</f>
        <v/>
      </c>
      <c r="N13" s="30" t="str">
        <f>IFERROR(INDEX(#REF!,$D13,MATCH(N$10,#REF!,0)), "")</f>
        <v/>
      </c>
      <c r="O13" s="30" t="str">
        <f>IFERROR(INDEX(#REF!,$D13,MATCH(O$10,#REF!,0)), "")</f>
        <v/>
      </c>
      <c r="P13" s="30" t="str">
        <f>IFERROR(INDEX(#REF!,$D13,MATCH(P$10,#REF!,0)), "")</f>
        <v/>
      </c>
      <c r="Q13" s="30" t="str">
        <f>IFERROR(INDEX(#REF!,$D13,MATCH(Q$10,#REF!,0)), "")</f>
        <v/>
      </c>
      <c r="R13" s="30" t="str">
        <f>IFERROR(INDEX(#REF!,$D13,MATCH(R$10,#REF!,0)), "")</f>
        <v/>
      </c>
      <c r="S13" s="30" t="str">
        <f>IFERROR(INDEX(#REF!,$D13,MATCH(S$10,#REF!,0)), "")</f>
        <v/>
      </c>
    </row>
    <row r="14" spans="1:19" hidden="1" x14ac:dyDescent="0.25">
      <c r="A14" s="11" t="s">
        <v>58</v>
      </c>
      <c r="B14" s="24" t="s">
        <v>49</v>
      </c>
      <c r="C14" s="25" t="str">
        <f t="shared" si="0"/>
        <v>2016:1:1:7:TAIDONG</v>
      </c>
      <c r="D14" s="25" t="e">
        <f>MATCH($C14,#REF!, 0)</f>
        <v>#REF!</v>
      </c>
      <c r="E14" s="19" t="str">
        <f>IFERROR(INDEX(#REF!,$D14,MATCH(E$10,#REF!,0)), "")</f>
        <v/>
      </c>
      <c r="F14" s="19" t="str">
        <f>IFERROR(INDEX(#REF!,$D14,MATCH(F$10,#REF!,0)), "")</f>
        <v/>
      </c>
      <c r="G14" s="19" t="str">
        <f>IFERROR(INDEX(#REF!,$D14,MATCH(G$10,#REF!,0)), "")</f>
        <v/>
      </c>
      <c r="H14" s="19" t="str">
        <f>IFERROR(INDEX(#REF!,$D14,MATCH(H$10,#REF!,0)), "")</f>
        <v/>
      </c>
      <c r="I14" s="19" t="str">
        <f>IFERROR(INDEX(#REF!,$D14,MATCH(I$10,#REF!,0)), "")</f>
        <v/>
      </c>
      <c r="J14" s="30" t="str">
        <f>IFERROR(INDEX(#REF!,$D14,MATCH(J$10,#REF!,0)), "")</f>
        <v/>
      </c>
      <c r="K14" s="30" t="str">
        <f>IFERROR(INDEX(#REF!,$D14,MATCH(K$10,#REF!,0)), "")</f>
        <v/>
      </c>
      <c r="L14" s="30" t="str">
        <f>IFERROR(INDEX(#REF!,$D14,MATCH(L$10,#REF!,0)), "")</f>
        <v/>
      </c>
      <c r="M14" s="30" t="str">
        <f>IFERROR(INDEX(#REF!,$D14,MATCH(M$10,#REF!,0)), "")</f>
        <v/>
      </c>
      <c r="N14" s="30" t="str">
        <f>IFERROR(INDEX(#REF!,$D14,MATCH(N$10,#REF!,0)), "")</f>
        <v/>
      </c>
      <c r="O14" s="30" t="str">
        <f>IFERROR(INDEX(#REF!,$D14,MATCH(O$10,#REF!,0)), "")</f>
        <v/>
      </c>
      <c r="P14" s="30" t="str">
        <f>IFERROR(INDEX(#REF!,$D14,MATCH(P$10,#REF!,0)), "")</f>
        <v/>
      </c>
      <c r="Q14" s="30" t="str">
        <f>IFERROR(INDEX(#REF!,$D14,MATCH(Q$10,#REF!,0)), "")</f>
        <v/>
      </c>
      <c r="R14" s="30" t="str">
        <f>IFERROR(INDEX(#REF!,$D14,MATCH(R$10,#REF!,0)), "")</f>
        <v/>
      </c>
      <c r="S14" s="30" t="str">
        <f>IFERROR(INDEX(#REF!,$D14,MATCH(S$10,#REF!,0)), "")</f>
        <v/>
      </c>
    </row>
    <row r="15" spans="1:19" hidden="1" x14ac:dyDescent="0.25">
      <c r="A15" s="11" t="s">
        <v>57</v>
      </c>
      <c r="B15" s="24" t="s">
        <v>49</v>
      </c>
      <c r="C15" s="25" t="str">
        <f t="shared" si="0"/>
        <v>2016:1:1:7:ZHUNAN</v>
      </c>
      <c r="D15" s="25" t="e">
        <f>MATCH($C15,#REF!, 0)</f>
        <v>#REF!</v>
      </c>
      <c r="E15" s="19" t="str">
        <f>IFERROR(INDEX(#REF!,$D15,MATCH(E$10,#REF!,0)), "")</f>
        <v/>
      </c>
      <c r="F15" s="19" t="str">
        <f>IFERROR(INDEX(#REF!,$D15,MATCH(F$10,#REF!,0)), "")</f>
        <v/>
      </c>
      <c r="G15" s="19" t="str">
        <f>IFERROR(INDEX(#REF!,$D15,MATCH(G$10,#REF!,0)), "")</f>
        <v/>
      </c>
      <c r="H15" s="19" t="str">
        <f>IFERROR(INDEX(#REF!,$D15,MATCH(H$10,#REF!,0)), "")</f>
        <v/>
      </c>
      <c r="I15" s="19" t="str">
        <f>IFERROR(INDEX(#REF!,$D15,MATCH(I$10,#REF!,0)), "")</f>
        <v/>
      </c>
      <c r="J15" s="30" t="str">
        <f>IFERROR(INDEX(#REF!,$D15,MATCH(J$10,#REF!,0)), "")</f>
        <v/>
      </c>
      <c r="K15" s="30" t="str">
        <f>IFERROR(INDEX(#REF!,$D15,MATCH(K$10,#REF!,0)), "")</f>
        <v/>
      </c>
      <c r="L15" s="30" t="str">
        <f>IFERROR(INDEX(#REF!,$D15,MATCH(L$10,#REF!,0)), "")</f>
        <v/>
      </c>
      <c r="M15" s="30" t="str">
        <f>IFERROR(INDEX(#REF!,$D15,MATCH(M$10,#REF!,0)), "")</f>
        <v/>
      </c>
      <c r="N15" s="30" t="str">
        <f>IFERROR(INDEX(#REF!,$D15,MATCH(N$10,#REF!,0)), "")</f>
        <v/>
      </c>
      <c r="O15" s="30" t="str">
        <f>IFERROR(INDEX(#REF!,$D15,MATCH(O$10,#REF!,0)), "")</f>
        <v/>
      </c>
      <c r="P15" s="30" t="str">
        <f>IFERROR(INDEX(#REF!,$D15,MATCH(P$10,#REF!,0)), "")</f>
        <v/>
      </c>
      <c r="Q15" s="30" t="str">
        <f>IFERROR(INDEX(#REF!,$D15,MATCH(Q$10,#REF!,0)), "")</f>
        <v/>
      </c>
      <c r="R15" s="30" t="str">
        <f>IFERROR(INDEX(#REF!,$D15,MATCH(R$10,#REF!,0)), "")</f>
        <v/>
      </c>
      <c r="S15" s="30" t="str">
        <f>IFERROR(INDEX(#REF!,$D15,MATCH(S$10,#REF!,0)), "")</f>
        <v/>
      </c>
    </row>
    <row r="16" spans="1:19" hidden="1" x14ac:dyDescent="0.25">
      <c r="A16" s="11" t="s">
        <v>56</v>
      </c>
      <c r="B16" s="24" t="s">
        <v>49</v>
      </c>
      <c r="C16" s="25" t="str">
        <f t="shared" si="0"/>
        <v>2016:1:1:7:XINZHU</v>
      </c>
      <c r="D16" s="25" t="e">
        <f>MATCH($C16,#REF!, 0)</f>
        <v>#REF!</v>
      </c>
      <c r="E16" s="19" t="str">
        <f>IFERROR(INDEX(#REF!,$D16,MATCH(E$10,#REF!,0)), "")</f>
        <v/>
      </c>
      <c r="F16" s="19" t="str">
        <f>IFERROR(INDEX(#REF!,$D16,MATCH(F$10,#REF!,0)), "")</f>
        <v/>
      </c>
      <c r="G16" s="19" t="str">
        <f>IFERROR(INDEX(#REF!,$D16,MATCH(G$10,#REF!,0)), "")</f>
        <v/>
      </c>
      <c r="H16" s="19" t="str">
        <f>IFERROR(INDEX(#REF!,$D16,MATCH(H$10,#REF!,0)), "")</f>
        <v/>
      </c>
      <c r="I16" s="19" t="str">
        <f>IFERROR(INDEX(#REF!,$D16,MATCH(I$10,#REF!,0)), "")</f>
        <v/>
      </c>
      <c r="J16" s="30" t="str">
        <f>IFERROR(INDEX(#REF!,$D16,MATCH(J$10,#REF!,0)), "")</f>
        <v/>
      </c>
      <c r="K16" s="30" t="str">
        <f>IFERROR(INDEX(#REF!,$D16,MATCH(K$10,#REF!,0)), "")</f>
        <v/>
      </c>
      <c r="L16" s="30" t="str">
        <f>IFERROR(INDEX(#REF!,$D16,MATCH(L$10,#REF!,0)), "")</f>
        <v/>
      </c>
      <c r="M16" s="30" t="str">
        <f>IFERROR(INDEX(#REF!,$D16,MATCH(M$10,#REF!,0)), "")</f>
        <v/>
      </c>
      <c r="N16" s="30" t="str">
        <f>IFERROR(INDEX(#REF!,$D16,MATCH(N$10,#REF!,0)), "")</f>
        <v/>
      </c>
      <c r="O16" s="30" t="str">
        <f>IFERROR(INDEX(#REF!,$D16,MATCH(O$10,#REF!,0)), "")</f>
        <v/>
      </c>
      <c r="P16" s="30" t="str">
        <f>IFERROR(INDEX(#REF!,$D16,MATCH(P$10,#REF!,0)), "")</f>
        <v/>
      </c>
      <c r="Q16" s="30" t="str">
        <f>IFERROR(INDEX(#REF!,$D16,MATCH(Q$10,#REF!,0)), "")</f>
        <v/>
      </c>
      <c r="R16" s="30" t="str">
        <f>IFERROR(INDEX(#REF!,$D16,MATCH(R$10,#REF!,0)), "")</f>
        <v/>
      </c>
      <c r="S16" s="30" t="str">
        <f>IFERROR(INDEX(#REF!,$D16,MATCH(S$10,#REF!,0)), "")</f>
        <v/>
      </c>
    </row>
    <row r="17" spans="1:19" hidden="1" x14ac:dyDescent="0.25">
      <c r="A17" s="11" t="s">
        <v>65</v>
      </c>
      <c r="B17" s="24" t="s">
        <v>49</v>
      </c>
      <c r="C17" s="25" t="str">
        <f t="shared" si="0"/>
        <v>2016:1:1:7:CENTRAL</v>
      </c>
      <c r="D17" s="25" t="e">
        <f>MATCH($C17,#REF!, 0)</f>
        <v>#REF!</v>
      </c>
      <c r="E17" s="19" t="str">
        <f>IFERROR(INDEX(#REF!,$D17,MATCH(E$10,#REF!,0)), "")</f>
        <v/>
      </c>
      <c r="F17" s="19" t="str">
        <f>IFERROR(INDEX(#REF!,$D17,MATCH(F$10,#REF!,0)), "")</f>
        <v/>
      </c>
      <c r="G17" s="19" t="str">
        <f>IFERROR(INDEX(#REF!,$D17,MATCH(G$10,#REF!,0)), "")</f>
        <v/>
      </c>
      <c r="H17" s="19" t="str">
        <f>IFERROR(INDEX(#REF!,$D17,MATCH(H$10,#REF!,0)), "")</f>
        <v/>
      </c>
      <c r="I17" s="19" t="str">
        <f>IFERROR(INDEX(#REF!,$D17,MATCH(I$10,#REF!,0)), "")</f>
        <v/>
      </c>
      <c r="J17" s="30" t="str">
        <f>IFERROR(INDEX(#REF!,$D17,MATCH(J$10,#REF!,0)), "")</f>
        <v/>
      </c>
      <c r="K17" s="30" t="str">
        <f>IFERROR(INDEX(#REF!,$D17,MATCH(K$10,#REF!,0)), "")</f>
        <v/>
      </c>
      <c r="L17" s="30" t="str">
        <f>IFERROR(INDEX(#REF!,$D17,MATCH(L$10,#REF!,0)), "")</f>
        <v/>
      </c>
      <c r="M17" s="30" t="str">
        <f>IFERROR(INDEX(#REF!,$D17,MATCH(M$10,#REF!,0)), "")</f>
        <v/>
      </c>
      <c r="N17" s="30" t="str">
        <f>IFERROR(INDEX(#REF!,$D17,MATCH(N$10,#REF!,0)), "")</f>
        <v/>
      </c>
      <c r="O17" s="30" t="str">
        <f>IFERROR(INDEX(#REF!,$D17,MATCH(O$10,#REF!,0)), "")</f>
        <v/>
      </c>
      <c r="P17" s="30" t="str">
        <f>IFERROR(INDEX(#REF!,$D17,MATCH(P$10,#REF!,0)), "")</f>
        <v/>
      </c>
      <c r="Q17" s="30" t="str">
        <f>IFERROR(INDEX(#REF!,$D17,MATCH(Q$10,#REF!,0)), "")</f>
        <v/>
      </c>
      <c r="R17" s="30" t="str">
        <f>IFERROR(INDEX(#REF!,$D17,MATCH(R$10,#REF!,0)), "")</f>
        <v/>
      </c>
      <c r="S17" s="30" t="str">
        <f>IFERROR(INDEX(#REF!,$D17,MATCH(S$10,#REF!,0)), "")</f>
        <v/>
      </c>
    </row>
    <row r="18" spans="1:19" hidden="1" x14ac:dyDescent="0.25">
      <c r="A18" s="11" t="s">
        <v>61</v>
      </c>
      <c r="B18" s="24" t="s">
        <v>49</v>
      </c>
      <c r="C18" s="25" t="str">
        <f t="shared" si="0"/>
        <v>2016:1:1:7:NORTH</v>
      </c>
      <c r="D18" s="25" t="e">
        <f>MATCH($C18,#REF!, 0)</f>
        <v>#REF!</v>
      </c>
      <c r="E18" s="19" t="str">
        <f>IFERROR(INDEX(#REF!,$D18,MATCH(E$10,#REF!,0)), "")</f>
        <v/>
      </c>
      <c r="F18" s="19" t="str">
        <f>IFERROR(INDEX(#REF!,$D18,MATCH(F$10,#REF!,0)), "")</f>
        <v/>
      </c>
      <c r="G18" s="19" t="str">
        <f>IFERROR(INDEX(#REF!,$D18,MATCH(G$10,#REF!,0)), "")</f>
        <v/>
      </c>
      <c r="H18" s="19" t="str">
        <f>IFERROR(INDEX(#REF!,$D18,MATCH(H$10,#REF!,0)), "")</f>
        <v/>
      </c>
      <c r="I18" s="19" t="str">
        <f>IFERROR(INDEX(#REF!,$D18,MATCH(I$10,#REF!,0)), "")</f>
        <v/>
      </c>
      <c r="J18" s="30" t="str">
        <f>IFERROR(INDEX(#REF!,$D18,MATCH(J$10,#REF!,0)), "")</f>
        <v/>
      </c>
      <c r="K18" s="30" t="str">
        <f>IFERROR(INDEX(#REF!,$D18,MATCH(K$10,#REF!,0)), "")</f>
        <v/>
      </c>
      <c r="L18" s="30" t="str">
        <f>IFERROR(INDEX(#REF!,$D18,MATCH(L$10,#REF!,0)), "")</f>
        <v/>
      </c>
      <c r="M18" s="30" t="str">
        <f>IFERROR(INDEX(#REF!,$D18,MATCH(M$10,#REF!,0)), "")</f>
        <v/>
      </c>
      <c r="N18" s="30" t="str">
        <f>IFERROR(INDEX(#REF!,$D18,MATCH(N$10,#REF!,0)), "")</f>
        <v/>
      </c>
      <c r="O18" s="30" t="str">
        <f>IFERROR(INDEX(#REF!,$D18,MATCH(O$10,#REF!,0)), "")</f>
        <v/>
      </c>
      <c r="P18" s="30" t="str">
        <f>IFERROR(INDEX(#REF!,$D18,MATCH(P$10,#REF!,0)), "")</f>
        <v/>
      </c>
      <c r="Q18" s="30" t="str">
        <f>IFERROR(INDEX(#REF!,$D18,MATCH(Q$10,#REF!,0)), "")</f>
        <v/>
      </c>
      <c r="R18" s="30" t="str">
        <f>IFERROR(INDEX(#REF!,$D18,MATCH(R$10,#REF!,0)), "")</f>
        <v/>
      </c>
      <c r="S18" s="30" t="str">
        <f>IFERROR(INDEX(#REF!,$D18,MATCH(S$10,#REF!,0)), "")</f>
        <v/>
      </c>
    </row>
    <row r="19" spans="1:19" hidden="1" x14ac:dyDescent="0.25">
      <c r="A19" s="11" t="s">
        <v>64</v>
      </c>
      <c r="B19" s="24" t="s">
        <v>49</v>
      </c>
      <c r="C19" s="25" t="str">
        <f t="shared" si="0"/>
        <v>2016:1:1:7:SOUTH</v>
      </c>
      <c r="D19" s="25" t="e">
        <f>MATCH($C19,#REF!, 0)</f>
        <v>#REF!</v>
      </c>
      <c r="E19" s="19" t="str">
        <f>IFERROR(INDEX(#REF!,$D19,MATCH(E$10,#REF!,0)), "")</f>
        <v/>
      </c>
      <c r="F19" s="19" t="str">
        <f>IFERROR(INDEX(#REF!,$D19,MATCH(F$10,#REF!,0)), "")</f>
        <v/>
      </c>
      <c r="G19" s="19" t="str">
        <f>IFERROR(INDEX(#REF!,$D19,MATCH(G$10,#REF!,0)), "")</f>
        <v/>
      </c>
      <c r="H19" s="19" t="str">
        <f>IFERROR(INDEX(#REF!,$D19,MATCH(H$10,#REF!,0)), "")</f>
        <v/>
      </c>
      <c r="I19" s="19" t="str">
        <f>IFERROR(INDEX(#REF!,$D19,MATCH(I$10,#REF!,0)), "")</f>
        <v/>
      </c>
      <c r="J19" s="30" t="str">
        <f>IFERROR(INDEX(#REF!,$D19,MATCH(J$10,#REF!,0)), "")</f>
        <v/>
      </c>
      <c r="K19" s="30" t="str">
        <f>IFERROR(INDEX(#REF!,$D19,MATCH(K$10,#REF!,0)), "")</f>
        <v/>
      </c>
      <c r="L19" s="30" t="str">
        <f>IFERROR(INDEX(#REF!,$D19,MATCH(L$10,#REF!,0)), "")</f>
        <v/>
      </c>
      <c r="M19" s="30" t="str">
        <f>IFERROR(INDEX(#REF!,$D19,MATCH(M$10,#REF!,0)), "")</f>
        <v/>
      </c>
      <c r="N19" s="30" t="str">
        <f>IFERROR(INDEX(#REF!,$D19,MATCH(N$10,#REF!,0)), "")</f>
        <v/>
      </c>
      <c r="O19" s="30" t="str">
        <f>IFERROR(INDEX(#REF!,$D19,MATCH(O$10,#REF!,0)), "")</f>
        <v/>
      </c>
      <c r="P19" s="30" t="str">
        <f>IFERROR(INDEX(#REF!,$D19,MATCH(P$10,#REF!,0)), "")</f>
        <v/>
      </c>
      <c r="Q19" s="30" t="str">
        <f>IFERROR(INDEX(#REF!,$D19,MATCH(Q$10,#REF!,0)), "")</f>
        <v/>
      </c>
      <c r="R19" s="30" t="str">
        <f>IFERROR(INDEX(#REF!,$D19,MATCH(R$10,#REF!,0)), "")</f>
        <v/>
      </c>
      <c r="S19" s="30" t="str">
        <f>IFERROR(INDEX(#REF!,$D19,MATCH(S$10,#REF!,0)), "")</f>
        <v/>
      </c>
    </row>
    <row r="20" spans="1:19" hidden="1" x14ac:dyDescent="0.25">
      <c r="A20" s="11" t="s">
        <v>63</v>
      </c>
      <c r="B20" s="24" t="s">
        <v>49</v>
      </c>
      <c r="C20" s="25" t="str">
        <f t="shared" si="0"/>
        <v>2016:1:1:7:WEST</v>
      </c>
      <c r="D20" s="25" t="e">
        <f>MATCH($C20,#REF!, 0)</f>
        <v>#REF!</v>
      </c>
      <c r="E20" s="19" t="str">
        <f>IFERROR(INDEX(#REF!,$D20,MATCH(E$10,#REF!,0)), "")</f>
        <v/>
      </c>
      <c r="F20" s="19" t="str">
        <f>IFERROR(INDEX(#REF!,$D20,MATCH(F$10,#REF!,0)), "")</f>
        <v/>
      </c>
      <c r="G20" s="19" t="str">
        <f>IFERROR(INDEX(#REF!,$D20,MATCH(G$10,#REF!,0)), "")</f>
        <v/>
      </c>
      <c r="H20" s="19" t="str">
        <f>IFERROR(INDEX(#REF!,$D20,MATCH(H$10,#REF!,0)), "")</f>
        <v/>
      </c>
      <c r="I20" s="19" t="str">
        <f>IFERROR(INDEX(#REF!,$D20,MATCH(I$10,#REF!,0)), "")</f>
        <v/>
      </c>
      <c r="J20" s="30" t="str">
        <f>IFERROR(INDEX(#REF!,$D20,MATCH(J$10,#REF!,0)), "")</f>
        <v/>
      </c>
      <c r="K20" s="30" t="str">
        <f>IFERROR(INDEX(#REF!,$D20,MATCH(K$10,#REF!,0)), "")</f>
        <v/>
      </c>
      <c r="L20" s="30" t="str">
        <f>IFERROR(INDEX(#REF!,$D20,MATCH(L$10,#REF!,0)), "")</f>
        <v/>
      </c>
      <c r="M20" s="30" t="str">
        <f>IFERROR(INDEX(#REF!,$D20,MATCH(M$10,#REF!,0)), "")</f>
        <v/>
      </c>
      <c r="N20" s="30" t="str">
        <f>IFERROR(INDEX(#REF!,$D20,MATCH(N$10,#REF!,0)), "")</f>
        <v/>
      </c>
      <c r="O20" s="30" t="str">
        <f>IFERROR(INDEX(#REF!,$D20,MATCH(O$10,#REF!,0)), "")</f>
        <v/>
      </c>
      <c r="P20" s="30" t="str">
        <f>IFERROR(INDEX(#REF!,$D20,MATCH(P$10,#REF!,0)), "")</f>
        <v/>
      </c>
      <c r="Q20" s="30" t="str">
        <f>IFERROR(INDEX(#REF!,$D20,MATCH(Q$10,#REF!,0)), "")</f>
        <v/>
      </c>
      <c r="R20" s="30" t="str">
        <f>IFERROR(INDEX(#REF!,$D20,MATCH(R$10,#REF!,0)), "")</f>
        <v/>
      </c>
      <c r="S20" s="30" t="str">
        <f>IFERROR(INDEX(#REF!,$D20,MATCH(S$10,#REF!,0)), "")</f>
        <v/>
      </c>
    </row>
    <row r="21" spans="1:19" hidden="1" x14ac:dyDescent="0.25">
      <c r="A21" s="11" t="s">
        <v>62</v>
      </c>
      <c r="B21" s="24" t="s">
        <v>49</v>
      </c>
      <c r="C21" s="25" t="str">
        <f t="shared" si="0"/>
        <v>2016:1:1:7:EAST</v>
      </c>
      <c r="D21" s="25" t="e">
        <f>MATCH($C21,#REF!, 0)</f>
        <v>#REF!</v>
      </c>
      <c r="E21" s="19" t="str">
        <f>IFERROR(INDEX(#REF!,$D21,MATCH(E$10,#REF!,0)), "")</f>
        <v/>
      </c>
      <c r="F21" s="19" t="str">
        <f>IFERROR(INDEX(#REF!,$D21,MATCH(F$10,#REF!,0)), "")</f>
        <v/>
      </c>
      <c r="G21" s="19" t="str">
        <f>IFERROR(INDEX(#REF!,$D21,MATCH(G$10,#REF!,0)), "")</f>
        <v/>
      </c>
      <c r="H21" s="19" t="str">
        <f>IFERROR(INDEX(#REF!,$D21,MATCH(H$10,#REF!,0)), "")</f>
        <v/>
      </c>
      <c r="I21" s="19" t="str">
        <f>IFERROR(INDEX(#REF!,$D21,MATCH(I$10,#REF!,0)), "")</f>
        <v/>
      </c>
      <c r="J21" s="30" t="str">
        <f>IFERROR(INDEX(#REF!,$D21,MATCH(J$10,#REF!,0)), "")</f>
        <v/>
      </c>
      <c r="K21" s="30" t="str">
        <f>IFERROR(INDEX(#REF!,$D21,MATCH(K$10,#REF!,0)), "")</f>
        <v/>
      </c>
      <c r="L21" s="30" t="str">
        <f>IFERROR(INDEX(#REF!,$D21,MATCH(L$10,#REF!,0)), "")</f>
        <v/>
      </c>
      <c r="M21" s="30" t="str">
        <f>IFERROR(INDEX(#REF!,$D21,MATCH(M$10,#REF!,0)), "")</f>
        <v/>
      </c>
      <c r="N21" s="30" t="str">
        <f>IFERROR(INDEX(#REF!,$D21,MATCH(N$10,#REF!,0)), "")</f>
        <v/>
      </c>
      <c r="O21" s="30" t="str">
        <f>IFERROR(INDEX(#REF!,$D21,MATCH(O$10,#REF!,0)), "")</f>
        <v/>
      </c>
      <c r="P21" s="30" t="str">
        <f>IFERROR(INDEX(#REF!,$D21,MATCH(P$10,#REF!,0)), "")</f>
        <v/>
      </c>
      <c r="Q21" s="30" t="str">
        <f>IFERROR(INDEX(#REF!,$D21,MATCH(Q$10,#REF!,0)), "")</f>
        <v/>
      </c>
      <c r="R21" s="30" t="str">
        <f>IFERROR(INDEX(#REF!,$D21,MATCH(R$10,#REF!,0)), "")</f>
        <v/>
      </c>
      <c r="S21" s="30" t="str">
        <f>IFERROR(INDEX(#REF!,$D21,MATCH(S$10,#REF!,0)), "")</f>
        <v/>
      </c>
    </row>
    <row r="22" spans="1:19" hidden="1" x14ac:dyDescent="0.25">
      <c r="A22" s="11" t="s">
        <v>55</v>
      </c>
      <c r="B22" s="24" t="s">
        <v>49</v>
      </c>
      <c r="C22" s="25" t="str">
        <f t="shared" si="0"/>
        <v>2016:1:1:7:TAOYUAN</v>
      </c>
      <c r="D22" s="25" t="e">
        <f>MATCH($C22,#REF!, 0)</f>
        <v>#REF!</v>
      </c>
      <c r="E22" s="19" t="str">
        <f>IFERROR(INDEX(#REF!,$D22,MATCH(E$10,#REF!,0)), "")</f>
        <v/>
      </c>
      <c r="F22" s="19" t="str">
        <f>IFERROR(INDEX(#REF!,$D22,MATCH(F$10,#REF!,0)), "")</f>
        <v/>
      </c>
      <c r="G22" s="19" t="str">
        <f>IFERROR(INDEX(#REF!,$D22,MATCH(G$10,#REF!,0)), "")</f>
        <v/>
      </c>
      <c r="H22" s="19" t="str">
        <f>IFERROR(INDEX(#REF!,$D22,MATCH(H$10,#REF!,0)), "")</f>
        <v/>
      </c>
      <c r="I22" s="19" t="str">
        <f>IFERROR(INDEX(#REF!,$D22,MATCH(I$10,#REF!,0)), "")</f>
        <v/>
      </c>
      <c r="J22" s="30" t="str">
        <f>IFERROR(INDEX(#REF!,$D22,MATCH(J$10,#REF!,0)), "")</f>
        <v/>
      </c>
      <c r="K22" s="30" t="str">
        <f>IFERROR(INDEX(#REF!,$D22,MATCH(K$10,#REF!,0)), "")</f>
        <v/>
      </c>
      <c r="L22" s="30" t="str">
        <f>IFERROR(INDEX(#REF!,$D22,MATCH(L$10,#REF!,0)), "")</f>
        <v/>
      </c>
      <c r="M22" s="30" t="str">
        <f>IFERROR(INDEX(#REF!,$D22,MATCH(M$10,#REF!,0)), "")</f>
        <v/>
      </c>
      <c r="N22" s="30" t="str">
        <f>IFERROR(INDEX(#REF!,$D22,MATCH(N$10,#REF!,0)), "")</f>
        <v/>
      </c>
      <c r="O22" s="30" t="str">
        <f>IFERROR(INDEX(#REF!,$D22,MATCH(O$10,#REF!,0)), "")</f>
        <v/>
      </c>
      <c r="P22" s="30" t="str">
        <f>IFERROR(INDEX(#REF!,$D22,MATCH(P$10,#REF!,0)), "")</f>
        <v/>
      </c>
      <c r="Q22" s="30" t="str">
        <f>IFERROR(INDEX(#REF!,$D22,MATCH(Q$10,#REF!,0)), "")</f>
        <v/>
      </c>
      <c r="R22" s="30" t="str">
        <f>IFERROR(INDEX(#REF!,$D22,MATCH(R$10,#REF!,0)), "")</f>
        <v/>
      </c>
      <c r="S22" s="30" t="str">
        <f>IFERROR(INDEX(#REF!,$D22,MATCH(S$10,#REF!,0)), "")</f>
        <v/>
      </c>
    </row>
    <row r="23" spans="1:19" x14ac:dyDescent="0.25">
      <c r="B23" s="32" t="s">
        <v>49</v>
      </c>
      <c r="C23" s="33"/>
      <c r="D23" s="33"/>
      <c r="E23" s="34">
        <f>SUM(E12:E22)</f>
        <v>0</v>
      </c>
      <c r="F23" s="34">
        <f t="shared" ref="F23:S23" si="1">SUM(F12:F22)</f>
        <v>0</v>
      </c>
      <c r="G23" s="34">
        <f t="shared" si="1"/>
        <v>0</v>
      </c>
      <c r="H23" s="34">
        <f t="shared" si="1"/>
        <v>0</v>
      </c>
      <c r="I23" s="34">
        <f t="shared" si="1"/>
        <v>0</v>
      </c>
      <c r="J23" s="34">
        <f t="shared" si="1"/>
        <v>0</v>
      </c>
      <c r="K23" s="34">
        <f t="shared" si="1"/>
        <v>0</v>
      </c>
      <c r="L23" s="34">
        <f t="shared" si="1"/>
        <v>0</v>
      </c>
      <c r="M23" s="34">
        <f t="shared" si="1"/>
        <v>0</v>
      </c>
      <c r="N23" s="34">
        <f t="shared" si="1"/>
        <v>0</v>
      </c>
      <c r="O23" s="34">
        <f t="shared" si="1"/>
        <v>0</v>
      </c>
      <c r="P23" s="34">
        <f t="shared" si="1"/>
        <v>0</v>
      </c>
      <c r="Q23" s="34">
        <f t="shared" si="1"/>
        <v>0</v>
      </c>
      <c r="R23" s="34">
        <f t="shared" si="1"/>
        <v>0</v>
      </c>
      <c r="S23" s="34">
        <f t="shared" si="1"/>
        <v>0</v>
      </c>
    </row>
    <row r="24" spans="1:19" hidden="1" x14ac:dyDescent="0.25">
      <c r="A24" s="11" t="s">
        <v>54</v>
      </c>
      <c r="B24" s="35" t="s">
        <v>50</v>
      </c>
      <c r="C24" s="33" t="str">
        <f t="shared" ref="C24:C34" si="2">CONCATENATE(YEAR,":",MONTH,":2:7:", $A24)</f>
        <v>2016:1:2:7:OFFICE</v>
      </c>
      <c r="D24" s="25" t="e">
        <f>MATCH($C24,#REF!, 0)</f>
        <v>#REF!</v>
      </c>
      <c r="E24" s="19" t="str">
        <f>IFERROR(INDEX(#REF!,$D24,MATCH(E$10,#REF!,0)), "")</f>
        <v/>
      </c>
      <c r="F24" s="19" t="str">
        <f>IFERROR(INDEX(#REF!,$D24,MATCH(F$10,#REF!,0)), "")</f>
        <v/>
      </c>
      <c r="G24" s="19" t="str">
        <f>IFERROR(INDEX(#REF!,$D24,MATCH(G$10,#REF!,0)), "")</f>
        <v/>
      </c>
      <c r="H24" s="19" t="str">
        <f>IFERROR(INDEX(#REF!,$D24,MATCH(H$10,#REF!,0)), "")</f>
        <v/>
      </c>
      <c r="I24" s="19" t="str">
        <f>IFERROR(INDEX(#REF!,$D24,MATCH(I$10,#REF!,0)), "")</f>
        <v/>
      </c>
      <c r="J24" s="30" t="str">
        <f>IFERROR(INDEX(#REF!,$D24,MATCH(J$10,#REF!,0)), "")</f>
        <v/>
      </c>
      <c r="K24" s="30" t="str">
        <f>IFERROR(INDEX(#REF!,$D24,MATCH(K$10,#REF!,0)), "")</f>
        <v/>
      </c>
      <c r="L24" s="30" t="str">
        <f>IFERROR(INDEX(#REF!,$D24,MATCH(L$10,#REF!,0)), "")</f>
        <v/>
      </c>
      <c r="M24" s="30" t="str">
        <f>IFERROR(INDEX(#REF!,$D24,MATCH(M$10,#REF!,0)), "")</f>
        <v/>
      </c>
      <c r="N24" s="30" t="str">
        <f>IFERROR(INDEX(#REF!,$D24,MATCH(N$10,#REF!,0)), "")</f>
        <v/>
      </c>
      <c r="O24" s="30" t="str">
        <f>IFERROR(INDEX(#REF!,$D24,MATCH(O$10,#REF!,0)), "")</f>
        <v/>
      </c>
      <c r="P24" s="30" t="str">
        <f>IFERROR(INDEX(#REF!,$D24,MATCH(P$10,#REF!,0)), "")</f>
        <v/>
      </c>
      <c r="Q24" s="30" t="str">
        <f>IFERROR(INDEX(#REF!,$D24,MATCH(Q$10,#REF!,0)), "")</f>
        <v/>
      </c>
      <c r="R24" s="30" t="str">
        <f>IFERROR(INDEX(#REF!,$D24,MATCH(R$10,#REF!,0)), "")</f>
        <v/>
      </c>
      <c r="S24" s="30" t="str">
        <f>IFERROR(INDEX(#REF!,$D24,MATCH(S$10,#REF!,0)), "")</f>
        <v/>
      </c>
    </row>
    <row r="25" spans="1:19" hidden="1" x14ac:dyDescent="0.25">
      <c r="A25" s="11" t="s">
        <v>60</v>
      </c>
      <c r="B25" s="35" t="s">
        <v>50</v>
      </c>
      <c r="C25" s="33" t="str">
        <f t="shared" si="2"/>
        <v>2016:1:2:7:HUALIAN</v>
      </c>
      <c r="D25" s="25" t="e">
        <f>MATCH($C25,#REF!, 0)</f>
        <v>#REF!</v>
      </c>
      <c r="E25" s="19" t="str">
        <f>IFERROR(INDEX(#REF!,$D25,MATCH(E$10,#REF!,0)), "")</f>
        <v/>
      </c>
      <c r="F25" s="19" t="str">
        <f>IFERROR(INDEX(#REF!,$D25,MATCH(F$10,#REF!,0)), "")</f>
        <v/>
      </c>
      <c r="G25" s="19" t="str">
        <f>IFERROR(INDEX(#REF!,$D25,MATCH(G$10,#REF!,0)), "")</f>
        <v/>
      </c>
      <c r="H25" s="19" t="str">
        <f>IFERROR(INDEX(#REF!,$D25,MATCH(H$10,#REF!,0)), "")</f>
        <v/>
      </c>
      <c r="I25" s="19" t="str">
        <f>IFERROR(INDEX(#REF!,$D25,MATCH(I$10,#REF!,0)), "")</f>
        <v/>
      </c>
      <c r="J25" s="30" t="str">
        <f>IFERROR(INDEX(#REF!,$D25,MATCH(J$10,#REF!,0)), "")</f>
        <v/>
      </c>
      <c r="K25" s="30" t="str">
        <f>IFERROR(INDEX(#REF!,$D25,MATCH(K$10,#REF!,0)), "")</f>
        <v/>
      </c>
      <c r="L25" s="30" t="str">
        <f>IFERROR(INDEX(#REF!,$D25,MATCH(L$10,#REF!,0)), "")</f>
        <v/>
      </c>
      <c r="M25" s="30" t="str">
        <f>IFERROR(INDEX(#REF!,$D25,MATCH(M$10,#REF!,0)), "")</f>
        <v/>
      </c>
      <c r="N25" s="30" t="str">
        <f>IFERROR(INDEX(#REF!,$D25,MATCH(N$10,#REF!,0)), "")</f>
        <v/>
      </c>
      <c r="O25" s="30" t="str">
        <f>IFERROR(INDEX(#REF!,$D25,MATCH(O$10,#REF!,0)), "")</f>
        <v/>
      </c>
      <c r="P25" s="30" t="str">
        <f>IFERROR(INDEX(#REF!,$D25,MATCH(P$10,#REF!,0)), "")</f>
        <v/>
      </c>
      <c r="Q25" s="30" t="str">
        <f>IFERROR(INDEX(#REF!,$D25,MATCH(Q$10,#REF!,0)), "")</f>
        <v/>
      </c>
      <c r="R25" s="30" t="str">
        <f>IFERROR(INDEX(#REF!,$D25,MATCH(R$10,#REF!,0)), "")</f>
        <v/>
      </c>
      <c r="S25" s="30" t="str">
        <f>IFERROR(INDEX(#REF!,$D25,MATCH(S$10,#REF!,0)), "")</f>
        <v/>
      </c>
    </row>
    <row r="26" spans="1:19" hidden="1" x14ac:dyDescent="0.25">
      <c r="A26" s="11" t="s">
        <v>58</v>
      </c>
      <c r="B26" s="35" t="s">
        <v>50</v>
      </c>
      <c r="C26" s="33" t="str">
        <f t="shared" si="2"/>
        <v>2016:1:2:7:TAIDONG</v>
      </c>
      <c r="D26" s="25" t="e">
        <f>MATCH($C26,#REF!, 0)</f>
        <v>#REF!</v>
      </c>
      <c r="E26" s="19" t="str">
        <f>IFERROR(INDEX(#REF!,$D26,MATCH(E$10,#REF!,0)), "")</f>
        <v/>
      </c>
      <c r="F26" s="19" t="str">
        <f>IFERROR(INDEX(#REF!,$D26,MATCH(F$10,#REF!,0)), "")</f>
        <v/>
      </c>
      <c r="G26" s="19" t="str">
        <f>IFERROR(INDEX(#REF!,$D26,MATCH(G$10,#REF!,0)), "")</f>
        <v/>
      </c>
      <c r="H26" s="19" t="str">
        <f>IFERROR(INDEX(#REF!,$D26,MATCH(H$10,#REF!,0)), "")</f>
        <v/>
      </c>
      <c r="I26" s="19" t="str">
        <f>IFERROR(INDEX(#REF!,$D26,MATCH(I$10,#REF!,0)), "")</f>
        <v/>
      </c>
      <c r="J26" s="30" t="str">
        <f>IFERROR(INDEX(#REF!,$D26,MATCH(J$10,#REF!,0)), "")</f>
        <v/>
      </c>
      <c r="K26" s="30" t="str">
        <f>IFERROR(INDEX(#REF!,$D26,MATCH(K$10,#REF!,0)), "")</f>
        <v/>
      </c>
      <c r="L26" s="30" t="str">
        <f>IFERROR(INDEX(#REF!,$D26,MATCH(L$10,#REF!,0)), "")</f>
        <v/>
      </c>
      <c r="M26" s="30" t="str">
        <f>IFERROR(INDEX(#REF!,$D26,MATCH(M$10,#REF!,0)), "")</f>
        <v/>
      </c>
      <c r="N26" s="30" t="str">
        <f>IFERROR(INDEX(#REF!,$D26,MATCH(N$10,#REF!,0)), "")</f>
        <v/>
      </c>
      <c r="O26" s="30" t="str">
        <f>IFERROR(INDEX(#REF!,$D26,MATCH(O$10,#REF!,0)), "")</f>
        <v/>
      </c>
      <c r="P26" s="30" t="str">
        <f>IFERROR(INDEX(#REF!,$D26,MATCH(P$10,#REF!,0)), "")</f>
        <v/>
      </c>
      <c r="Q26" s="30" t="str">
        <f>IFERROR(INDEX(#REF!,$D26,MATCH(Q$10,#REF!,0)), "")</f>
        <v/>
      </c>
      <c r="R26" s="30" t="str">
        <f>IFERROR(INDEX(#REF!,$D26,MATCH(R$10,#REF!,0)), "")</f>
        <v/>
      </c>
      <c r="S26" s="30" t="str">
        <f>IFERROR(INDEX(#REF!,$D26,MATCH(S$10,#REF!,0)), "")</f>
        <v/>
      </c>
    </row>
    <row r="27" spans="1:19" hidden="1" x14ac:dyDescent="0.25">
      <c r="A27" s="11" t="s">
        <v>57</v>
      </c>
      <c r="B27" s="35" t="s">
        <v>50</v>
      </c>
      <c r="C27" s="33" t="str">
        <f t="shared" si="2"/>
        <v>2016:1:2:7:ZHUNAN</v>
      </c>
      <c r="D27" s="25" t="e">
        <f>MATCH($C27,#REF!, 0)</f>
        <v>#REF!</v>
      </c>
      <c r="E27" s="19" t="str">
        <f>IFERROR(INDEX(#REF!,$D27,MATCH(E$10,#REF!,0)), "")</f>
        <v/>
      </c>
      <c r="F27" s="19" t="str">
        <f>IFERROR(INDEX(#REF!,$D27,MATCH(F$10,#REF!,0)), "")</f>
        <v/>
      </c>
      <c r="G27" s="19" t="str">
        <f>IFERROR(INDEX(#REF!,$D27,MATCH(G$10,#REF!,0)), "")</f>
        <v/>
      </c>
      <c r="H27" s="19" t="str">
        <f>IFERROR(INDEX(#REF!,$D27,MATCH(H$10,#REF!,0)), "")</f>
        <v/>
      </c>
      <c r="I27" s="19" t="str">
        <f>IFERROR(INDEX(#REF!,$D27,MATCH(I$10,#REF!,0)), "")</f>
        <v/>
      </c>
      <c r="J27" s="30" t="str">
        <f>IFERROR(INDEX(#REF!,$D27,MATCH(J$10,#REF!,0)), "")</f>
        <v/>
      </c>
      <c r="K27" s="30" t="str">
        <f>IFERROR(INDEX(#REF!,$D27,MATCH(K$10,#REF!,0)), "")</f>
        <v/>
      </c>
      <c r="L27" s="30" t="str">
        <f>IFERROR(INDEX(#REF!,$D27,MATCH(L$10,#REF!,0)), "")</f>
        <v/>
      </c>
      <c r="M27" s="30" t="str">
        <f>IFERROR(INDEX(#REF!,$D27,MATCH(M$10,#REF!,0)), "")</f>
        <v/>
      </c>
      <c r="N27" s="30" t="str">
        <f>IFERROR(INDEX(#REF!,$D27,MATCH(N$10,#REF!,0)), "")</f>
        <v/>
      </c>
      <c r="O27" s="30" t="str">
        <f>IFERROR(INDEX(#REF!,$D27,MATCH(O$10,#REF!,0)), "")</f>
        <v/>
      </c>
      <c r="P27" s="30" t="str">
        <f>IFERROR(INDEX(#REF!,$D27,MATCH(P$10,#REF!,0)), "")</f>
        <v/>
      </c>
      <c r="Q27" s="30" t="str">
        <f>IFERROR(INDEX(#REF!,$D27,MATCH(Q$10,#REF!,0)), "")</f>
        <v/>
      </c>
      <c r="R27" s="30" t="str">
        <f>IFERROR(INDEX(#REF!,$D27,MATCH(R$10,#REF!,0)), "")</f>
        <v/>
      </c>
      <c r="S27" s="30" t="str">
        <f>IFERROR(INDEX(#REF!,$D27,MATCH(S$10,#REF!,0)), "")</f>
        <v/>
      </c>
    </row>
    <row r="28" spans="1:19" hidden="1" x14ac:dyDescent="0.25">
      <c r="A28" s="11" t="s">
        <v>56</v>
      </c>
      <c r="B28" s="35" t="s">
        <v>50</v>
      </c>
      <c r="C28" s="33" t="str">
        <f t="shared" si="2"/>
        <v>2016:1:2:7:XINZHU</v>
      </c>
      <c r="D28" s="25" t="e">
        <f>MATCH($C28,#REF!, 0)</f>
        <v>#REF!</v>
      </c>
      <c r="E28" s="19" t="str">
        <f>IFERROR(INDEX(#REF!,$D28,MATCH(E$10,#REF!,0)), "")</f>
        <v/>
      </c>
      <c r="F28" s="19" t="str">
        <f>IFERROR(INDEX(#REF!,$D28,MATCH(F$10,#REF!,0)), "")</f>
        <v/>
      </c>
      <c r="G28" s="19" t="str">
        <f>IFERROR(INDEX(#REF!,$D28,MATCH(G$10,#REF!,0)), "")</f>
        <v/>
      </c>
      <c r="H28" s="19" t="str">
        <f>IFERROR(INDEX(#REF!,$D28,MATCH(H$10,#REF!,0)), "")</f>
        <v/>
      </c>
      <c r="I28" s="19" t="str">
        <f>IFERROR(INDEX(#REF!,$D28,MATCH(I$10,#REF!,0)), "")</f>
        <v/>
      </c>
      <c r="J28" s="30" t="str">
        <f>IFERROR(INDEX(#REF!,$D28,MATCH(J$10,#REF!,0)), "")</f>
        <v/>
      </c>
      <c r="K28" s="30" t="str">
        <f>IFERROR(INDEX(#REF!,$D28,MATCH(K$10,#REF!,0)), "")</f>
        <v/>
      </c>
      <c r="L28" s="30" t="str">
        <f>IFERROR(INDEX(#REF!,$D28,MATCH(L$10,#REF!,0)), "")</f>
        <v/>
      </c>
      <c r="M28" s="30" t="str">
        <f>IFERROR(INDEX(#REF!,$D28,MATCH(M$10,#REF!,0)), "")</f>
        <v/>
      </c>
      <c r="N28" s="30" t="str">
        <f>IFERROR(INDEX(#REF!,$D28,MATCH(N$10,#REF!,0)), "")</f>
        <v/>
      </c>
      <c r="O28" s="30" t="str">
        <f>IFERROR(INDEX(#REF!,$D28,MATCH(O$10,#REF!,0)), "")</f>
        <v/>
      </c>
      <c r="P28" s="30" t="str">
        <f>IFERROR(INDEX(#REF!,$D28,MATCH(P$10,#REF!,0)), "")</f>
        <v/>
      </c>
      <c r="Q28" s="30" t="str">
        <f>IFERROR(INDEX(#REF!,$D28,MATCH(Q$10,#REF!,0)), "")</f>
        <v/>
      </c>
      <c r="R28" s="30" t="str">
        <f>IFERROR(INDEX(#REF!,$D28,MATCH(R$10,#REF!,0)), "")</f>
        <v/>
      </c>
      <c r="S28" s="30" t="str">
        <f>IFERROR(INDEX(#REF!,$D28,MATCH(S$10,#REF!,0)), "")</f>
        <v/>
      </c>
    </row>
    <row r="29" spans="1:19" hidden="1" x14ac:dyDescent="0.25">
      <c r="A29" s="11" t="s">
        <v>65</v>
      </c>
      <c r="B29" s="35" t="s">
        <v>50</v>
      </c>
      <c r="C29" s="33" t="str">
        <f t="shared" si="2"/>
        <v>2016:1:2:7:CENTRAL</v>
      </c>
      <c r="D29" s="25" t="e">
        <f>MATCH($C29,#REF!, 0)</f>
        <v>#REF!</v>
      </c>
      <c r="E29" s="19" t="str">
        <f>IFERROR(INDEX(#REF!,$D29,MATCH(E$10,#REF!,0)), "")</f>
        <v/>
      </c>
      <c r="F29" s="19" t="str">
        <f>IFERROR(INDEX(#REF!,$D29,MATCH(F$10,#REF!,0)), "")</f>
        <v/>
      </c>
      <c r="G29" s="19" t="str">
        <f>IFERROR(INDEX(#REF!,$D29,MATCH(G$10,#REF!,0)), "")</f>
        <v/>
      </c>
      <c r="H29" s="19" t="str">
        <f>IFERROR(INDEX(#REF!,$D29,MATCH(H$10,#REF!,0)), "")</f>
        <v/>
      </c>
      <c r="I29" s="19" t="str">
        <f>IFERROR(INDEX(#REF!,$D29,MATCH(I$10,#REF!,0)), "")</f>
        <v/>
      </c>
      <c r="J29" s="30" t="str">
        <f>IFERROR(INDEX(#REF!,$D29,MATCH(J$10,#REF!,0)), "")</f>
        <v/>
      </c>
      <c r="K29" s="30" t="str">
        <f>IFERROR(INDEX(#REF!,$D29,MATCH(K$10,#REF!,0)), "")</f>
        <v/>
      </c>
      <c r="L29" s="30" t="str">
        <f>IFERROR(INDEX(#REF!,$D29,MATCH(L$10,#REF!,0)), "")</f>
        <v/>
      </c>
      <c r="M29" s="30" t="str">
        <f>IFERROR(INDEX(#REF!,$D29,MATCH(M$10,#REF!,0)), "")</f>
        <v/>
      </c>
      <c r="N29" s="30" t="str">
        <f>IFERROR(INDEX(#REF!,$D29,MATCH(N$10,#REF!,0)), "")</f>
        <v/>
      </c>
      <c r="O29" s="30" t="str">
        <f>IFERROR(INDEX(#REF!,$D29,MATCH(O$10,#REF!,0)), "")</f>
        <v/>
      </c>
      <c r="P29" s="30" t="str">
        <f>IFERROR(INDEX(#REF!,$D29,MATCH(P$10,#REF!,0)), "")</f>
        <v/>
      </c>
      <c r="Q29" s="30" t="str">
        <f>IFERROR(INDEX(#REF!,$D29,MATCH(Q$10,#REF!,0)), "")</f>
        <v/>
      </c>
      <c r="R29" s="30" t="str">
        <f>IFERROR(INDEX(#REF!,$D29,MATCH(R$10,#REF!,0)), "")</f>
        <v/>
      </c>
      <c r="S29" s="30" t="str">
        <f>IFERROR(INDEX(#REF!,$D29,MATCH(S$10,#REF!,0)), "")</f>
        <v/>
      </c>
    </row>
    <row r="30" spans="1:19" hidden="1" x14ac:dyDescent="0.25">
      <c r="A30" s="11" t="s">
        <v>61</v>
      </c>
      <c r="B30" s="35" t="s">
        <v>50</v>
      </c>
      <c r="C30" s="33" t="str">
        <f t="shared" si="2"/>
        <v>2016:1:2:7:NORTH</v>
      </c>
      <c r="D30" s="25" t="e">
        <f>MATCH($C30,#REF!, 0)</f>
        <v>#REF!</v>
      </c>
      <c r="E30" s="19" t="str">
        <f>IFERROR(INDEX(#REF!,$D30,MATCH(E$10,#REF!,0)), "")</f>
        <v/>
      </c>
      <c r="F30" s="19" t="str">
        <f>IFERROR(INDEX(#REF!,$D30,MATCH(F$10,#REF!,0)), "")</f>
        <v/>
      </c>
      <c r="G30" s="19" t="str">
        <f>IFERROR(INDEX(#REF!,$D30,MATCH(G$10,#REF!,0)), "")</f>
        <v/>
      </c>
      <c r="H30" s="19" t="str">
        <f>IFERROR(INDEX(#REF!,$D30,MATCH(H$10,#REF!,0)), "")</f>
        <v/>
      </c>
      <c r="I30" s="19" t="str">
        <f>IFERROR(INDEX(#REF!,$D30,MATCH(I$10,#REF!,0)), "")</f>
        <v/>
      </c>
      <c r="J30" s="30" t="str">
        <f>IFERROR(INDEX(#REF!,$D30,MATCH(J$10,#REF!,0)), "")</f>
        <v/>
      </c>
      <c r="K30" s="30" t="str">
        <f>IFERROR(INDEX(#REF!,$D30,MATCH(K$10,#REF!,0)), "")</f>
        <v/>
      </c>
      <c r="L30" s="30" t="str">
        <f>IFERROR(INDEX(#REF!,$D30,MATCH(L$10,#REF!,0)), "")</f>
        <v/>
      </c>
      <c r="M30" s="30" t="str">
        <f>IFERROR(INDEX(#REF!,$D30,MATCH(M$10,#REF!,0)), "")</f>
        <v/>
      </c>
      <c r="N30" s="30" t="str">
        <f>IFERROR(INDEX(#REF!,$D30,MATCH(N$10,#REF!,0)), "")</f>
        <v/>
      </c>
      <c r="O30" s="30" t="str">
        <f>IFERROR(INDEX(#REF!,$D30,MATCH(O$10,#REF!,0)), "")</f>
        <v/>
      </c>
      <c r="P30" s="30" t="str">
        <f>IFERROR(INDEX(#REF!,$D30,MATCH(P$10,#REF!,0)), "")</f>
        <v/>
      </c>
      <c r="Q30" s="30" t="str">
        <f>IFERROR(INDEX(#REF!,$D30,MATCH(Q$10,#REF!,0)), "")</f>
        <v/>
      </c>
      <c r="R30" s="30" t="str">
        <f>IFERROR(INDEX(#REF!,$D30,MATCH(R$10,#REF!,0)), "")</f>
        <v/>
      </c>
      <c r="S30" s="30" t="str">
        <f>IFERROR(INDEX(#REF!,$D30,MATCH(S$10,#REF!,0)), "")</f>
        <v/>
      </c>
    </row>
    <row r="31" spans="1:19" hidden="1" x14ac:dyDescent="0.25">
      <c r="A31" s="11" t="s">
        <v>64</v>
      </c>
      <c r="B31" s="35" t="s">
        <v>50</v>
      </c>
      <c r="C31" s="33" t="str">
        <f t="shared" si="2"/>
        <v>2016:1:2:7:SOUTH</v>
      </c>
      <c r="D31" s="25" t="e">
        <f>MATCH($C31,#REF!, 0)</f>
        <v>#REF!</v>
      </c>
      <c r="E31" s="19" t="str">
        <f>IFERROR(INDEX(#REF!,$D31,MATCH(E$10,#REF!,0)), "")</f>
        <v/>
      </c>
      <c r="F31" s="19" t="str">
        <f>IFERROR(INDEX(#REF!,$D31,MATCH(F$10,#REF!,0)), "")</f>
        <v/>
      </c>
      <c r="G31" s="19" t="str">
        <f>IFERROR(INDEX(#REF!,$D31,MATCH(G$10,#REF!,0)), "")</f>
        <v/>
      </c>
      <c r="H31" s="19" t="str">
        <f>IFERROR(INDEX(#REF!,$D31,MATCH(H$10,#REF!,0)), "")</f>
        <v/>
      </c>
      <c r="I31" s="19" t="str">
        <f>IFERROR(INDEX(#REF!,$D31,MATCH(I$10,#REF!,0)), "")</f>
        <v/>
      </c>
      <c r="J31" s="30" t="str">
        <f>IFERROR(INDEX(#REF!,$D31,MATCH(J$10,#REF!,0)), "")</f>
        <v/>
      </c>
      <c r="K31" s="30" t="str">
        <f>IFERROR(INDEX(#REF!,$D31,MATCH(K$10,#REF!,0)), "")</f>
        <v/>
      </c>
      <c r="L31" s="30" t="str">
        <f>IFERROR(INDEX(#REF!,$D31,MATCH(L$10,#REF!,0)), "")</f>
        <v/>
      </c>
      <c r="M31" s="30" t="str">
        <f>IFERROR(INDEX(#REF!,$D31,MATCH(M$10,#REF!,0)), "")</f>
        <v/>
      </c>
      <c r="N31" s="30" t="str">
        <f>IFERROR(INDEX(#REF!,$D31,MATCH(N$10,#REF!,0)), "")</f>
        <v/>
      </c>
      <c r="O31" s="30" t="str">
        <f>IFERROR(INDEX(#REF!,$D31,MATCH(O$10,#REF!,0)), "")</f>
        <v/>
      </c>
      <c r="P31" s="30" t="str">
        <f>IFERROR(INDEX(#REF!,$D31,MATCH(P$10,#REF!,0)), "")</f>
        <v/>
      </c>
      <c r="Q31" s="30" t="str">
        <f>IFERROR(INDEX(#REF!,$D31,MATCH(Q$10,#REF!,0)), "")</f>
        <v/>
      </c>
      <c r="R31" s="30" t="str">
        <f>IFERROR(INDEX(#REF!,$D31,MATCH(R$10,#REF!,0)), "")</f>
        <v/>
      </c>
      <c r="S31" s="30" t="str">
        <f>IFERROR(INDEX(#REF!,$D31,MATCH(S$10,#REF!,0)), "")</f>
        <v/>
      </c>
    </row>
    <row r="32" spans="1:19" hidden="1" x14ac:dyDescent="0.25">
      <c r="A32" s="11" t="s">
        <v>63</v>
      </c>
      <c r="B32" s="35" t="s">
        <v>50</v>
      </c>
      <c r="C32" s="33" t="str">
        <f t="shared" si="2"/>
        <v>2016:1:2:7:WEST</v>
      </c>
      <c r="D32" s="25" t="e">
        <f>MATCH($C32,#REF!, 0)</f>
        <v>#REF!</v>
      </c>
      <c r="E32" s="19" t="str">
        <f>IFERROR(INDEX(#REF!,$D32,MATCH(E$10,#REF!,0)), "")</f>
        <v/>
      </c>
      <c r="F32" s="19" t="str">
        <f>IFERROR(INDEX(#REF!,$D32,MATCH(F$10,#REF!,0)), "")</f>
        <v/>
      </c>
      <c r="G32" s="19" t="str">
        <f>IFERROR(INDEX(#REF!,$D32,MATCH(G$10,#REF!,0)), "")</f>
        <v/>
      </c>
      <c r="H32" s="19" t="str">
        <f>IFERROR(INDEX(#REF!,$D32,MATCH(H$10,#REF!,0)), "")</f>
        <v/>
      </c>
      <c r="I32" s="19" t="str">
        <f>IFERROR(INDEX(#REF!,$D32,MATCH(I$10,#REF!,0)), "")</f>
        <v/>
      </c>
      <c r="J32" s="30" t="str">
        <f>IFERROR(INDEX(#REF!,$D32,MATCH(J$10,#REF!,0)), "")</f>
        <v/>
      </c>
      <c r="K32" s="30" t="str">
        <f>IFERROR(INDEX(#REF!,$D32,MATCH(K$10,#REF!,0)), "")</f>
        <v/>
      </c>
      <c r="L32" s="30" t="str">
        <f>IFERROR(INDEX(#REF!,$D32,MATCH(L$10,#REF!,0)), "")</f>
        <v/>
      </c>
      <c r="M32" s="30" t="str">
        <f>IFERROR(INDEX(#REF!,$D32,MATCH(M$10,#REF!,0)), "")</f>
        <v/>
      </c>
      <c r="N32" s="30" t="str">
        <f>IFERROR(INDEX(#REF!,$D32,MATCH(N$10,#REF!,0)), "")</f>
        <v/>
      </c>
      <c r="O32" s="30" t="str">
        <f>IFERROR(INDEX(#REF!,$D32,MATCH(O$10,#REF!,0)), "")</f>
        <v/>
      </c>
      <c r="P32" s="30" t="str">
        <f>IFERROR(INDEX(#REF!,$D32,MATCH(P$10,#REF!,0)), "")</f>
        <v/>
      </c>
      <c r="Q32" s="30" t="str">
        <f>IFERROR(INDEX(#REF!,$D32,MATCH(Q$10,#REF!,0)), "")</f>
        <v/>
      </c>
      <c r="R32" s="30" t="str">
        <f>IFERROR(INDEX(#REF!,$D32,MATCH(R$10,#REF!,0)), "")</f>
        <v/>
      </c>
      <c r="S32" s="30" t="str">
        <f>IFERROR(INDEX(#REF!,$D32,MATCH(S$10,#REF!,0)), "")</f>
        <v/>
      </c>
    </row>
    <row r="33" spans="1:19" hidden="1" x14ac:dyDescent="0.25">
      <c r="A33" s="11" t="s">
        <v>62</v>
      </c>
      <c r="B33" s="35" t="s">
        <v>50</v>
      </c>
      <c r="C33" s="33" t="str">
        <f t="shared" si="2"/>
        <v>2016:1:2:7:EAST</v>
      </c>
      <c r="D33" s="25" t="e">
        <f>MATCH($C33,#REF!, 0)</f>
        <v>#REF!</v>
      </c>
      <c r="E33" s="19" t="str">
        <f>IFERROR(INDEX(#REF!,$D33,MATCH(E$10,#REF!,0)), "")</f>
        <v/>
      </c>
      <c r="F33" s="19" t="str">
        <f>IFERROR(INDEX(#REF!,$D33,MATCH(F$10,#REF!,0)), "")</f>
        <v/>
      </c>
      <c r="G33" s="19" t="str">
        <f>IFERROR(INDEX(#REF!,$D33,MATCH(G$10,#REF!,0)), "")</f>
        <v/>
      </c>
      <c r="H33" s="19" t="str">
        <f>IFERROR(INDEX(#REF!,$D33,MATCH(H$10,#REF!,0)), "")</f>
        <v/>
      </c>
      <c r="I33" s="19" t="str">
        <f>IFERROR(INDEX(#REF!,$D33,MATCH(I$10,#REF!,0)), "")</f>
        <v/>
      </c>
      <c r="J33" s="30" t="str">
        <f>IFERROR(INDEX(#REF!,$D33,MATCH(J$10,#REF!,0)), "")</f>
        <v/>
      </c>
      <c r="K33" s="30" t="str">
        <f>IFERROR(INDEX(#REF!,$D33,MATCH(K$10,#REF!,0)), "")</f>
        <v/>
      </c>
      <c r="L33" s="30" t="str">
        <f>IFERROR(INDEX(#REF!,$D33,MATCH(L$10,#REF!,0)), "")</f>
        <v/>
      </c>
      <c r="M33" s="30" t="str">
        <f>IFERROR(INDEX(#REF!,$D33,MATCH(M$10,#REF!,0)), "")</f>
        <v/>
      </c>
      <c r="N33" s="30" t="str">
        <f>IFERROR(INDEX(#REF!,$D33,MATCH(N$10,#REF!,0)), "")</f>
        <v/>
      </c>
      <c r="O33" s="30" t="str">
        <f>IFERROR(INDEX(#REF!,$D33,MATCH(O$10,#REF!,0)), "")</f>
        <v/>
      </c>
      <c r="P33" s="30" t="str">
        <f>IFERROR(INDEX(#REF!,$D33,MATCH(P$10,#REF!,0)), "")</f>
        <v/>
      </c>
      <c r="Q33" s="30" t="str">
        <f>IFERROR(INDEX(#REF!,$D33,MATCH(Q$10,#REF!,0)), "")</f>
        <v/>
      </c>
      <c r="R33" s="30" t="str">
        <f>IFERROR(INDEX(#REF!,$D33,MATCH(R$10,#REF!,0)), "")</f>
        <v/>
      </c>
      <c r="S33" s="30" t="str">
        <f>IFERROR(INDEX(#REF!,$D33,MATCH(S$10,#REF!,0)), "")</f>
        <v/>
      </c>
    </row>
    <row r="34" spans="1:19" hidden="1" x14ac:dyDescent="0.25">
      <c r="A34" s="11" t="s">
        <v>55</v>
      </c>
      <c r="B34" s="35" t="s">
        <v>50</v>
      </c>
      <c r="C34" s="33" t="str">
        <f t="shared" si="2"/>
        <v>2016:1:2:7:TAOYUAN</v>
      </c>
      <c r="D34" s="25" t="e">
        <f>MATCH($C34,#REF!, 0)</f>
        <v>#REF!</v>
      </c>
      <c r="E34" s="19" t="str">
        <f>IFERROR(INDEX(#REF!,$D34,MATCH(E$10,#REF!,0)), "")</f>
        <v/>
      </c>
      <c r="F34" s="19" t="str">
        <f>IFERROR(INDEX(#REF!,$D34,MATCH(F$10,#REF!,0)), "")</f>
        <v/>
      </c>
      <c r="G34" s="19" t="str">
        <f>IFERROR(INDEX(#REF!,$D34,MATCH(G$10,#REF!,0)), "")</f>
        <v/>
      </c>
      <c r="H34" s="19" t="str">
        <f>IFERROR(INDEX(#REF!,$D34,MATCH(H$10,#REF!,0)), "")</f>
        <v/>
      </c>
      <c r="I34" s="19" t="str">
        <f>IFERROR(INDEX(#REF!,$D34,MATCH(I$10,#REF!,0)), "")</f>
        <v/>
      </c>
      <c r="J34" s="30" t="str">
        <f>IFERROR(INDEX(#REF!,$D34,MATCH(J$10,#REF!,0)), "")</f>
        <v/>
      </c>
      <c r="K34" s="30" t="str">
        <f>IFERROR(INDEX(#REF!,$D34,MATCH(K$10,#REF!,0)), "")</f>
        <v/>
      </c>
      <c r="L34" s="30" t="str">
        <f>IFERROR(INDEX(#REF!,$D34,MATCH(L$10,#REF!,0)), "")</f>
        <v/>
      </c>
      <c r="M34" s="30" t="str">
        <f>IFERROR(INDEX(#REF!,$D34,MATCH(M$10,#REF!,0)), "")</f>
        <v/>
      </c>
      <c r="N34" s="30" t="str">
        <f>IFERROR(INDEX(#REF!,$D34,MATCH(N$10,#REF!,0)), "")</f>
        <v/>
      </c>
      <c r="O34" s="30" t="str">
        <f>IFERROR(INDEX(#REF!,$D34,MATCH(O$10,#REF!,0)), "")</f>
        <v/>
      </c>
      <c r="P34" s="30" t="str">
        <f>IFERROR(INDEX(#REF!,$D34,MATCH(P$10,#REF!,0)), "")</f>
        <v/>
      </c>
      <c r="Q34" s="30" t="str">
        <f>IFERROR(INDEX(#REF!,$D34,MATCH(Q$10,#REF!,0)), "")</f>
        <v/>
      </c>
      <c r="R34" s="30" t="str">
        <f>IFERROR(INDEX(#REF!,$D34,MATCH(R$10,#REF!,0)), "")</f>
        <v/>
      </c>
      <c r="S34" s="30" t="str">
        <f>IFERROR(INDEX(#REF!,$D34,MATCH(S$10,#REF!,0)), "")</f>
        <v/>
      </c>
    </row>
    <row r="35" spans="1:19" x14ac:dyDescent="0.25">
      <c r="B35" s="32" t="s">
        <v>50</v>
      </c>
      <c r="C35" s="33"/>
      <c r="D35" s="33"/>
      <c r="E35" s="34">
        <f>SUM(E24:E34)</f>
        <v>0</v>
      </c>
      <c r="F35" s="34">
        <f t="shared" ref="F35" si="3">SUM(F24:F34)</f>
        <v>0</v>
      </c>
      <c r="G35" s="34">
        <f t="shared" ref="G35" si="4">SUM(G24:G34)</f>
        <v>0</v>
      </c>
      <c r="H35" s="34">
        <f t="shared" ref="H35" si="5">SUM(H24:H34)</f>
        <v>0</v>
      </c>
      <c r="I35" s="34">
        <f t="shared" ref="I35" si="6">SUM(I24:I34)</f>
        <v>0</v>
      </c>
      <c r="J35" s="34">
        <f t="shared" ref="J35" si="7">SUM(J24:J34)</f>
        <v>0</v>
      </c>
      <c r="K35" s="34">
        <f t="shared" ref="K35" si="8">SUM(K24:K34)</f>
        <v>0</v>
      </c>
      <c r="L35" s="34">
        <f t="shared" ref="L35" si="9">SUM(L24:L34)</f>
        <v>0</v>
      </c>
      <c r="M35" s="34">
        <f t="shared" ref="M35" si="10">SUM(M24:M34)</f>
        <v>0</v>
      </c>
      <c r="N35" s="34">
        <f t="shared" ref="N35" si="11">SUM(N24:N34)</f>
        <v>0</v>
      </c>
      <c r="O35" s="34">
        <f t="shared" ref="O35" si="12">SUM(O24:O34)</f>
        <v>0</v>
      </c>
      <c r="P35" s="34">
        <f t="shared" ref="P35" si="13">SUM(P24:P34)</f>
        <v>0</v>
      </c>
      <c r="Q35" s="34">
        <f t="shared" ref="Q35" si="14">SUM(Q24:Q34)</f>
        <v>0</v>
      </c>
      <c r="R35" s="34">
        <f t="shared" ref="R35" si="15">SUM(R24:R34)</f>
        <v>0</v>
      </c>
      <c r="S35" s="34">
        <f t="shared" ref="S35" si="16">SUM(S24:S34)</f>
        <v>0</v>
      </c>
    </row>
    <row r="36" spans="1:19" hidden="1" x14ac:dyDescent="0.25">
      <c r="A36" s="11" t="s">
        <v>54</v>
      </c>
      <c r="B36" s="35" t="s">
        <v>51</v>
      </c>
      <c r="C36" s="33" t="str">
        <f t="shared" ref="C36:C46" si="17">CONCATENATE(YEAR,":",MONTH,":3:7:", $A36)</f>
        <v>2016:1:3:7:OFFICE</v>
      </c>
      <c r="D36" s="25" t="e">
        <f>MATCH($C36,#REF!, 0)</f>
        <v>#REF!</v>
      </c>
      <c r="E36" s="19" t="str">
        <f>IFERROR(INDEX(#REF!,$D36,MATCH(E$10,#REF!,0)), "")</f>
        <v/>
      </c>
      <c r="F36" s="19" t="str">
        <f>IFERROR(INDEX(#REF!,$D36,MATCH(F$10,#REF!,0)), "")</f>
        <v/>
      </c>
      <c r="G36" s="19" t="str">
        <f>IFERROR(INDEX(#REF!,$D36,MATCH(G$10,#REF!,0)), "")</f>
        <v/>
      </c>
      <c r="H36" s="19" t="str">
        <f>IFERROR(INDEX(#REF!,$D36,MATCH(H$10,#REF!,0)), "")</f>
        <v/>
      </c>
      <c r="I36" s="19" t="str">
        <f>IFERROR(INDEX(#REF!,$D36,MATCH(I$10,#REF!,0)), "")</f>
        <v/>
      </c>
      <c r="J36" s="30" t="str">
        <f>IFERROR(INDEX(#REF!,$D36,MATCH(J$10,#REF!,0)), "")</f>
        <v/>
      </c>
      <c r="K36" s="30" t="str">
        <f>IFERROR(INDEX(#REF!,$D36,MATCH(K$10,#REF!,0)), "")</f>
        <v/>
      </c>
      <c r="L36" s="30" t="str">
        <f>IFERROR(INDEX(#REF!,$D36,MATCH(L$10,#REF!,0)), "")</f>
        <v/>
      </c>
      <c r="M36" s="30" t="str">
        <f>IFERROR(INDEX(#REF!,$D36,MATCH(M$10,#REF!,0)), "")</f>
        <v/>
      </c>
      <c r="N36" s="30" t="str">
        <f>IFERROR(INDEX(#REF!,$D36,MATCH(N$10,#REF!,0)), "")</f>
        <v/>
      </c>
      <c r="O36" s="30" t="str">
        <f>IFERROR(INDEX(#REF!,$D36,MATCH(O$10,#REF!,0)), "")</f>
        <v/>
      </c>
      <c r="P36" s="30" t="str">
        <f>IFERROR(INDEX(#REF!,$D36,MATCH(P$10,#REF!,0)), "")</f>
        <v/>
      </c>
      <c r="Q36" s="30" t="str">
        <f>IFERROR(INDEX(#REF!,$D36,MATCH(Q$10,#REF!,0)), "")</f>
        <v/>
      </c>
      <c r="R36" s="30" t="str">
        <f>IFERROR(INDEX(#REF!,$D36,MATCH(R$10,#REF!,0)), "")</f>
        <v/>
      </c>
      <c r="S36" s="30" t="str">
        <f>IFERROR(INDEX(#REF!,$D36,MATCH(S$10,#REF!,0)), "")</f>
        <v/>
      </c>
    </row>
    <row r="37" spans="1:19" hidden="1" x14ac:dyDescent="0.25">
      <c r="A37" s="11" t="s">
        <v>60</v>
      </c>
      <c r="B37" s="35" t="s">
        <v>51</v>
      </c>
      <c r="C37" s="33" t="str">
        <f t="shared" si="17"/>
        <v>2016:1:3:7:HUALIAN</v>
      </c>
      <c r="D37" s="25" t="e">
        <f>MATCH($C37,#REF!, 0)</f>
        <v>#REF!</v>
      </c>
      <c r="E37" s="19" t="str">
        <f>IFERROR(INDEX(#REF!,$D37,MATCH(E$10,#REF!,0)), "")</f>
        <v/>
      </c>
      <c r="F37" s="19" t="str">
        <f>IFERROR(INDEX(#REF!,$D37,MATCH(F$10,#REF!,0)), "")</f>
        <v/>
      </c>
      <c r="G37" s="19" t="str">
        <f>IFERROR(INDEX(#REF!,$D37,MATCH(G$10,#REF!,0)), "")</f>
        <v/>
      </c>
      <c r="H37" s="19" t="str">
        <f>IFERROR(INDEX(#REF!,$D37,MATCH(H$10,#REF!,0)), "")</f>
        <v/>
      </c>
      <c r="I37" s="19" t="str">
        <f>IFERROR(INDEX(#REF!,$D37,MATCH(I$10,#REF!,0)), "")</f>
        <v/>
      </c>
      <c r="J37" s="30" t="str">
        <f>IFERROR(INDEX(#REF!,$D37,MATCH(J$10,#REF!,0)), "")</f>
        <v/>
      </c>
      <c r="K37" s="30" t="str">
        <f>IFERROR(INDEX(#REF!,$D37,MATCH(K$10,#REF!,0)), "")</f>
        <v/>
      </c>
      <c r="L37" s="30" t="str">
        <f>IFERROR(INDEX(#REF!,$D37,MATCH(L$10,#REF!,0)), "")</f>
        <v/>
      </c>
      <c r="M37" s="30" t="str">
        <f>IFERROR(INDEX(#REF!,$D37,MATCH(M$10,#REF!,0)), "")</f>
        <v/>
      </c>
      <c r="N37" s="30" t="str">
        <f>IFERROR(INDEX(#REF!,$D37,MATCH(N$10,#REF!,0)), "")</f>
        <v/>
      </c>
      <c r="O37" s="30" t="str">
        <f>IFERROR(INDEX(#REF!,$D37,MATCH(O$10,#REF!,0)), "")</f>
        <v/>
      </c>
      <c r="P37" s="30" t="str">
        <f>IFERROR(INDEX(#REF!,$D37,MATCH(P$10,#REF!,0)), "")</f>
        <v/>
      </c>
      <c r="Q37" s="30" t="str">
        <f>IFERROR(INDEX(#REF!,$D37,MATCH(Q$10,#REF!,0)), "")</f>
        <v/>
      </c>
      <c r="R37" s="30" t="str">
        <f>IFERROR(INDEX(#REF!,$D37,MATCH(R$10,#REF!,0)), "")</f>
        <v/>
      </c>
      <c r="S37" s="30" t="str">
        <f>IFERROR(INDEX(#REF!,$D37,MATCH(S$10,#REF!,0)), "")</f>
        <v/>
      </c>
    </row>
    <row r="38" spans="1:19" hidden="1" x14ac:dyDescent="0.25">
      <c r="A38" s="11" t="s">
        <v>58</v>
      </c>
      <c r="B38" s="35" t="s">
        <v>51</v>
      </c>
      <c r="C38" s="33" t="str">
        <f t="shared" si="17"/>
        <v>2016:1:3:7:TAIDONG</v>
      </c>
      <c r="D38" s="25" t="e">
        <f>MATCH($C38,#REF!, 0)</f>
        <v>#REF!</v>
      </c>
      <c r="E38" s="19" t="str">
        <f>IFERROR(INDEX(#REF!,$D38,MATCH(E$10,#REF!,0)), "")</f>
        <v/>
      </c>
      <c r="F38" s="19" t="str">
        <f>IFERROR(INDEX(#REF!,$D38,MATCH(F$10,#REF!,0)), "")</f>
        <v/>
      </c>
      <c r="G38" s="19" t="str">
        <f>IFERROR(INDEX(#REF!,$D38,MATCH(G$10,#REF!,0)), "")</f>
        <v/>
      </c>
      <c r="H38" s="19" t="str">
        <f>IFERROR(INDEX(#REF!,$D38,MATCH(H$10,#REF!,0)), "")</f>
        <v/>
      </c>
      <c r="I38" s="19" t="str">
        <f>IFERROR(INDEX(#REF!,$D38,MATCH(I$10,#REF!,0)), "")</f>
        <v/>
      </c>
      <c r="J38" s="30" t="str">
        <f>IFERROR(INDEX(#REF!,$D38,MATCH(J$10,#REF!,0)), "")</f>
        <v/>
      </c>
      <c r="K38" s="30" t="str">
        <f>IFERROR(INDEX(#REF!,$D38,MATCH(K$10,#REF!,0)), "")</f>
        <v/>
      </c>
      <c r="L38" s="30" t="str">
        <f>IFERROR(INDEX(#REF!,$D38,MATCH(L$10,#REF!,0)), "")</f>
        <v/>
      </c>
      <c r="M38" s="30" t="str">
        <f>IFERROR(INDEX(#REF!,$D38,MATCH(M$10,#REF!,0)), "")</f>
        <v/>
      </c>
      <c r="N38" s="30" t="str">
        <f>IFERROR(INDEX(#REF!,$D38,MATCH(N$10,#REF!,0)), "")</f>
        <v/>
      </c>
      <c r="O38" s="30" t="str">
        <f>IFERROR(INDEX(#REF!,$D38,MATCH(O$10,#REF!,0)), "")</f>
        <v/>
      </c>
      <c r="P38" s="30" t="str">
        <f>IFERROR(INDEX(#REF!,$D38,MATCH(P$10,#REF!,0)), "")</f>
        <v/>
      </c>
      <c r="Q38" s="30" t="str">
        <f>IFERROR(INDEX(#REF!,$D38,MATCH(Q$10,#REF!,0)), "")</f>
        <v/>
      </c>
      <c r="R38" s="30" t="str">
        <f>IFERROR(INDEX(#REF!,$D38,MATCH(R$10,#REF!,0)), "")</f>
        <v/>
      </c>
      <c r="S38" s="30" t="str">
        <f>IFERROR(INDEX(#REF!,$D38,MATCH(S$10,#REF!,0)), "")</f>
        <v/>
      </c>
    </row>
    <row r="39" spans="1:19" hidden="1" x14ac:dyDescent="0.25">
      <c r="A39" s="11" t="s">
        <v>57</v>
      </c>
      <c r="B39" s="35" t="s">
        <v>51</v>
      </c>
      <c r="C39" s="33" t="str">
        <f t="shared" si="17"/>
        <v>2016:1:3:7:ZHUNAN</v>
      </c>
      <c r="D39" s="25" t="e">
        <f>MATCH($C39,#REF!, 0)</f>
        <v>#REF!</v>
      </c>
      <c r="E39" s="19" t="str">
        <f>IFERROR(INDEX(#REF!,$D39,MATCH(E$10,#REF!,0)), "")</f>
        <v/>
      </c>
      <c r="F39" s="19" t="str">
        <f>IFERROR(INDEX(#REF!,$D39,MATCH(F$10,#REF!,0)), "")</f>
        <v/>
      </c>
      <c r="G39" s="19" t="str">
        <f>IFERROR(INDEX(#REF!,$D39,MATCH(G$10,#REF!,0)), "")</f>
        <v/>
      </c>
      <c r="H39" s="19" t="str">
        <f>IFERROR(INDEX(#REF!,$D39,MATCH(H$10,#REF!,0)), "")</f>
        <v/>
      </c>
      <c r="I39" s="19" t="str">
        <f>IFERROR(INDEX(#REF!,$D39,MATCH(I$10,#REF!,0)), "")</f>
        <v/>
      </c>
      <c r="J39" s="30" t="str">
        <f>IFERROR(INDEX(#REF!,$D39,MATCH(J$10,#REF!,0)), "")</f>
        <v/>
      </c>
      <c r="K39" s="30" t="str">
        <f>IFERROR(INDEX(#REF!,$D39,MATCH(K$10,#REF!,0)), "")</f>
        <v/>
      </c>
      <c r="L39" s="30" t="str">
        <f>IFERROR(INDEX(#REF!,$D39,MATCH(L$10,#REF!,0)), "")</f>
        <v/>
      </c>
      <c r="M39" s="30" t="str">
        <f>IFERROR(INDEX(#REF!,$D39,MATCH(M$10,#REF!,0)), "")</f>
        <v/>
      </c>
      <c r="N39" s="30" t="str">
        <f>IFERROR(INDEX(#REF!,$D39,MATCH(N$10,#REF!,0)), "")</f>
        <v/>
      </c>
      <c r="O39" s="30" t="str">
        <f>IFERROR(INDEX(#REF!,$D39,MATCH(O$10,#REF!,0)), "")</f>
        <v/>
      </c>
      <c r="P39" s="30" t="str">
        <f>IFERROR(INDEX(#REF!,$D39,MATCH(P$10,#REF!,0)), "")</f>
        <v/>
      </c>
      <c r="Q39" s="30" t="str">
        <f>IFERROR(INDEX(#REF!,$D39,MATCH(Q$10,#REF!,0)), "")</f>
        <v/>
      </c>
      <c r="R39" s="30" t="str">
        <f>IFERROR(INDEX(#REF!,$D39,MATCH(R$10,#REF!,0)), "")</f>
        <v/>
      </c>
      <c r="S39" s="30" t="str">
        <f>IFERROR(INDEX(#REF!,$D39,MATCH(S$10,#REF!,0)), "")</f>
        <v/>
      </c>
    </row>
    <row r="40" spans="1:19" hidden="1" x14ac:dyDescent="0.25">
      <c r="A40" s="11" t="s">
        <v>56</v>
      </c>
      <c r="B40" s="35" t="s">
        <v>51</v>
      </c>
      <c r="C40" s="33" t="str">
        <f t="shared" si="17"/>
        <v>2016:1:3:7:XINZHU</v>
      </c>
      <c r="D40" s="25" t="e">
        <f>MATCH($C40,#REF!, 0)</f>
        <v>#REF!</v>
      </c>
      <c r="E40" s="19" t="str">
        <f>IFERROR(INDEX(#REF!,$D40,MATCH(E$10,#REF!,0)), "")</f>
        <v/>
      </c>
      <c r="F40" s="19" t="str">
        <f>IFERROR(INDEX(#REF!,$D40,MATCH(F$10,#REF!,0)), "")</f>
        <v/>
      </c>
      <c r="G40" s="19" t="str">
        <f>IFERROR(INDEX(#REF!,$D40,MATCH(G$10,#REF!,0)), "")</f>
        <v/>
      </c>
      <c r="H40" s="19" t="str">
        <f>IFERROR(INDEX(#REF!,$D40,MATCH(H$10,#REF!,0)), "")</f>
        <v/>
      </c>
      <c r="I40" s="19" t="str">
        <f>IFERROR(INDEX(#REF!,$D40,MATCH(I$10,#REF!,0)), "")</f>
        <v/>
      </c>
      <c r="J40" s="30" t="str">
        <f>IFERROR(INDEX(#REF!,$D40,MATCH(J$10,#REF!,0)), "")</f>
        <v/>
      </c>
      <c r="K40" s="30" t="str">
        <f>IFERROR(INDEX(#REF!,$D40,MATCH(K$10,#REF!,0)), "")</f>
        <v/>
      </c>
      <c r="L40" s="30" t="str">
        <f>IFERROR(INDEX(#REF!,$D40,MATCH(L$10,#REF!,0)), "")</f>
        <v/>
      </c>
      <c r="M40" s="30" t="str">
        <f>IFERROR(INDEX(#REF!,$D40,MATCH(M$10,#REF!,0)), "")</f>
        <v/>
      </c>
      <c r="N40" s="30" t="str">
        <f>IFERROR(INDEX(#REF!,$D40,MATCH(N$10,#REF!,0)), "")</f>
        <v/>
      </c>
      <c r="O40" s="30" t="str">
        <f>IFERROR(INDEX(#REF!,$D40,MATCH(O$10,#REF!,0)), "")</f>
        <v/>
      </c>
      <c r="P40" s="30" t="str">
        <f>IFERROR(INDEX(#REF!,$D40,MATCH(P$10,#REF!,0)), "")</f>
        <v/>
      </c>
      <c r="Q40" s="30" t="str">
        <f>IFERROR(INDEX(#REF!,$D40,MATCH(Q$10,#REF!,0)), "")</f>
        <v/>
      </c>
      <c r="R40" s="30" t="str">
        <f>IFERROR(INDEX(#REF!,$D40,MATCH(R$10,#REF!,0)), "")</f>
        <v/>
      </c>
      <c r="S40" s="30" t="str">
        <f>IFERROR(INDEX(#REF!,$D40,MATCH(S$10,#REF!,0)), "")</f>
        <v/>
      </c>
    </row>
    <row r="41" spans="1:19" hidden="1" x14ac:dyDescent="0.25">
      <c r="A41" s="11" t="s">
        <v>65</v>
      </c>
      <c r="B41" s="35" t="s">
        <v>51</v>
      </c>
      <c r="C41" s="33" t="str">
        <f t="shared" si="17"/>
        <v>2016:1:3:7:CENTRAL</v>
      </c>
      <c r="D41" s="25" t="e">
        <f>MATCH($C41,#REF!, 0)</f>
        <v>#REF!</v>
      </c>
      <c r="E41" s="19" t="str">
        <f>IFERROR(INDEX(#REF!,$D41,MATCH(E$10,#REF!,0)), "")</f>
        <v/>
      </c>
      <c r="F41" s="19" t="str">
        <f>IFERROR(INDEX(#REF!,$D41,MATCH(F$10,#REF!,0)), "")</f>
        <v/>
      </c>
      <c r="G41" s="19" t="str">
        <f>IFERROR(INDEX(#REF!,$D41,MATCH(G$10,#REF!,0)), "")</f>
        <v/>
      </c>
      <c r="H41" s="19" t="str">
        <f>IFERROR(INDEX(#REF!,$D41,MATCH(H$10,#REF!,0)), "")</f>
        <v/>
      </c>
      <c r="I41" s="19" t="str">
        <f>IFERROR(INDEX(#REF!,$D41,MATCH(I$10,#REF!,0)), "")</f>
        <v/>
      </c>
      <c r="J41" s="30" t="str">
        <f>IFERROR(INDEX(#REF!,$D41,MATCH(J$10,#REF!,0)), "")</f>
        <v/>
      </c>
      <c r="K41" s="30" t="str">
        <f>IFERROR(INDEX(#REF!,$D41,MATCH(K$10,#REF!,0)), "")</f>
        <v/>
      </c>
      <c r="L41" s="30" t="str">
        <f>IFERROR(INDEX(#REF!,$D41,MATCH(L$10,#REF!,0)), "")</f>
        <v/>
      </c>
      <c r="M41" s="30" t="str">
        <f>IFERROR(INDEX(#REF!,$D41,MATCH(M$10,#REF!,0)), "")</f>
        <v/>
      </c>
      <c r="N41" s="30" t="str">
        <f>IFERROR(INDEX(#REF!,$D41,MATCH(N$10,#REF!,0)), "")</f>
        <v/>
      </c>
      <c r="O41" s="30" t="str">
        <f>IFERROR(INDEX(#REF!,$D41,MATCH(O$10,#REF!,0)), "")</f>
        <v/>
      </c>
      <c r="P41" s="30" t="str">
        <f>IFERROR(INDEX(#REF!,$D41,MATCH(P$10,#REF!,0)), "")</f>
        <v/>
      </c>
      <c r="Q41" s="30" t="str">
        <f>IFERROR(INDEX(#REF!,$D41,MATCH(Q$10,#REF!,0)), "")</f>
        <v/>
      </c>
      <c r="R41" s="30" t="str">
        <f>IFERROR(INDEX(#REF!,$D41,MATCH(R$10,#REF!,0)), "")</f>
        <v/>
      </c>
      <c r="S41" s="30" t="str">
        <f>IFERROR(INDEX(#REF!,$D41,MATCH(S$10,#REF!,0)), "")</f>
        <v/>
      </c>
    </row>
    <row r="42" spans="1:19" hidden="1" x14ac:dyDescent="0.25">
      <c r="A42" s="11" t="s">
        <v>61</v>
      </c>
      <c r="B42" s="35" t="s">
        <v>51</v>
      </c>
      <c r="C42" s="33" t="str">
        <f t="shared" si="17"/>
        <v>2016:1:3:7:NORTH</v>
      </c>
      <c r="D42" s="25" t="e">
        <f>MATCH($C42,#REF!, 0)</f>
        <v>#REF!</v>
      </c>
      <c r="E42" s="19" t="str">
        <f>IFERROR(INDEX(#REF!,$D42,MATCH(E$10,#REF!,0)), "")</f>
        <v/>
      </c>
      <c r="F42" s="19" t="str">
        <f>IFERROR(INDEX(#REF!,$D42,MATCH(F$10,#REF!,0)), "")</f>
        <v/>
      </c>
      <c r="G42" s="19" t="str">
        <f>IFERROR(INDEX(#REF!,$D42,MATCH(G$10,#REF!,0)), "")</f>
        <v/>
      </c>
      <c r="H42" s="19" t="str">
        <f>IFERROR(INDEX(#REF!,$D42,MATCH(H$10,#REF!,0)), "")</f>
        <v/>
      </c>
      <c r="I42" s="19" t="str">
        <f>IFERROR(INDEX(#REF!,$D42,MATCH(I$10,#REF!,0)), "")</f>
        <v/>
      </c>
      <c r="J42" s="30" t="str">
        <f>IFERROR(INDEX(#REF!,$D42,MATCH(J$10,#REF!,0)), "")</f>
        <v/>
      </c>
      <c r="K42" s="30" t="str">
        <f>IFERROR(INDEX(#REF!,$D42,MATCH(K$10,#REF!,0)), "")</f>
        <v/>
      </c>
      <c r="L42" s="30" t="str">
        <f>IFERROR(INDEX(#REF!,$D42,MATCH(L$10,#REF!,0)), "")</f>
        <v/>
      </c>
      <c r="M42" s="30" t="str">
        <f>IFERROR(INDEX(#REF!,$D42,MATCH(M$10,#REF!,0)), "")</f>
        <v/>
      </c>
      <c r="N42" s="30" t="str">
        <f>IFERROR(INDEX(#REF!,$D42,MATCH(N$10,#REF!,0)), "")</f>
        <v/>
      </c>
      <c r="O42" s="30" t="str">
        <f>IFERROR(INDEX(#REF!,$D42,MATCH(O$10,#REF!,0)), "")</f>
        <v/>
      </c>
      <c r="P42" s="30" t="str">
        <f>IFERROR(INDEX(#REF!,$D42,MATCH(P$10,#REF!,0)), "")</f>
        <v/>
      </c>
      <c r="Q42" s="30" t="str">
        <f>IFERROR(INDEX(#REF!,$D42,MATCH(Q$10,#REF!,0)), "")</f>
        <v/>
      </c>
      <c r="R42" s="30" t="str">
        <f>IFERROR(INDEX(#REF!,$D42,MATCH(R$10,#REF!,0)), "")</f>
        <v/>
      </c>
      <c r="S42" s="30" t="str">
        <f>IFERROR(INDEX(#REF!,$D42,MATCH(S$10,#REF!,0)), "")</f>
        <v/>
      </c>
    </row>
    <row r="43" spans="1:19" hidden="1" x14ac:dyDescent="0.25">
      <c r="A43" s="11" t="s">
        <v>64</v>
      </c>
      <c r="B43" s="35" t="s">
        <v>51</v>
      </c>
      <c r="C43" s="33" t="str">
        <f t="shared" si="17"/>
        <v>2016:1:3:7:SOUTH</v>
      </c>
      <c r="D43" s="25" t="e">
        <f>MATCH($C43,#REF!, 0)</f>
        <v>#REF!</v>
      </c>
      <c r="E43" s="19" t="str">
        <f>IFERROR(INDEX(#REF!,$D43,MATCH(E$10,#REF!,0)), "")</f>
        <v/>
      </c>
      <c r="F43" s="19" t="str">
        <f>IFERROR(INDEX(#REF!,$D43,MATCH(F$10,#REF!,0)), "")</f>
        <v/>
      </c>
      <c r="G43" s="19" t="str">
        <f>IFERROR(INDEX(#REF!,$D43,MATCH(G$10,#REF!,0)), "")</f>
        <v/>
      </c>
      <c r="H43" s="19" t="str">
        <f>IFERROR(INDEX(#REF!,$D43,MATCH(H$10,#REF!,0)), "")</f>
        <v/>
      </c>
      <c r="I43" s="19" t="str">
        <f>IFERROR(INDEX(#REF!,$D43,MATCH(I$10,#REF!,0)), "")</f>
        <v/>
      </c>
      <c r="J43" s="30" t="str">
        <f>IFERROR(INDEX(#REF!,$D43,MATCH(J$10,#REF!,0)), "")</f>
        <v/>
      </c>
      <c r="K43" s="30" t="str">
        <f>IFERROR(INDEX(#REF!,$D43,MATCH(K$10,#REF!,0)), "")</f>
        <v/>
      </c>
      <c r="L43" s="30" t="str">
        <f>IFERROR(INDEX(#REF!,$D43,MATCH(L$10,#REF!,0)), "")</f>
        <v/>
      </c>
      <c r="M43" s="30" t="str">
        <f>IFERROR(INDEX(#REF!,$D43,MATCH(M$10,#REF!,0)), "")</f>
        <v/>
      </c>
      <c r="N43" s="30" t="str">
        <f>IFERROR(INDEX(#REF!,$D43,MATCH(N$10,#REF!,0)), "")</f>
        <v/>
      </c>
      <c r="O43" s="30" t="str">
        <f>IFERROR(INDEX(#REF!,$D43,MATCH(O$10,#REF!,0)), "")</f>
        <v/>
      </c>
      <c r="P43" s="30" t="str">
        <f>IFERROR(INDEX(#REF!,$D43,MATCH(P$10,#REF!,0)), "")</f>
        <v/>
      </c>
      <c r="Q43" s="30" t="str">
        <f>IFERROR(INDEX(#REF!,$D43,MATCH(Q$10,#REF!,0)), "")</f>
        <v/>
      </c>
      <c r="R43" s="30" t="str">
        <f>IFERROR(INDEX(#REF!,$D43,MATCH(R$10,#REF!,0)), "")</f>
        <v/>
      </c>
      <c r="S43" s="30" t="str">
        <f>IFERROR(INDEX(#REF!,$D43,MATCH(S$10,#REF!,0)), "")</f>
        <v/>
      </c>
    </row>
    <row r="44" spans="1:19" hidden="1" x14ac:dyDescent="0.25">
      <c r="A44" s="11" t="s">
        <v>63</v>
      </c>
      <c r="B44" s="35" t="s">
        <v>51</v>
      </c>
      <c r="C44" s="33" t="str">
        <f t="shared" si="17"/>
        <v>2016:1:3:7:WEST</v>
      </c>
      <c r="D44" s="25" t="e">
        <f>MATCH($C44,#REF!, 0)</f>
        <v>#REF!</v>
      </c>
      <c r="E44" s="19" t="str">
        <f>IFERROR(INDEX(#REF!,$D44,MATCH(E$10,#REF!,0)), "")</f>
        <v/>
      </c>
      <c r="F44" s="19" t="str">
        <f>IFERROR(INDEX(#REF!,$D44,MATCH(F$10,#REF!,0)), "")</f>
        <v/>
      </c>
      <c r="G44" s="19" t="str">
        <f>IFERROR(INDEX(#REF!,$D44,MATCH(G$10,#REF!,0)), "")</f>
        <v/>
      </c>
      <c r="H44" s="19" t="str">
        <f>IFERROR(INDEX(#REF!,$D44,MATCH(H$10,#REF!,0)), "")</f>
        <v/>
      </c>
      <c r="I44" s="19" t="str">
        <f>IFERROR(INDEX(#REF!,$D44,MATCH(I$10,#REF!,0)), "")</f>
        <v/>
      </c>
      <c r="J44" s="30" t="str">
        <f>IFERROR(INDEX(#REF!,$D44,MATCH(J$10,#REF!,0)), "")</f>
        <v/>
      </c>
      <c r="K44" s="30" t="str">
        <f>IFERROR(INDEX(#REF!,$D44,MATCH(K$10,#REF!,0)), "")</f>
        <v/>
      </c>
      <c r="L44" s="30" t="str">
        <f>IFERROR(INDEX(#REF!,$D44,MATCH(L$10,#REF!,0)), "")</f>
        <v/>
      </c>
      <c r="M44" s="30" t="str">
        <f>IFERROR(INDEX(#REF!,$D44,MATCH(M$10,#REF!,0)), "")</f>
        <v/>
      </c>
      <c r="N44" s="30" t="str">
        <f>IFERROR(INDEX(#REF!,$D44,MATCH(N$10,#REF!,0)), "")</f>
        <v/>
      </c>
      <c r="O44" s="30" t="str">
        <f>IFERROR(INDEX(#REF!,$D44,MATCH(O$10,#REF!,0)), "")</f>
        <v/>
      </c>
      <c r="P44" s="30" t="str">
        <f>IFERROR(INDEX(#REF!,$D44,MATCH(P$10,#REF!,0)), "")</f>
        <v/>
      </c>
      <c r="Q44" s="30" t="str">
        <f>IFERROR(INDEX(#REF!,$D44,MATCH(Q$10,#REF!,0)), "")</f>
        <v/>
      </c>
      <c r="R44" s="30" t="str">
        <f>IFERROR(INDEX(#REF!,$D44,MATCH(R$10,#REF!,0)), "")</f>
        <v/>
      </c>
      <c r="S44" s="30" t="str">
        <f>IFERROR(INDEX(#REF!,$D44,MATCH(S$10,#REF!,0)), "")</f>
        <v/>
      </c>
    </row>
    <row r="45" spans="1:19" hidden="1" x14ac:dyDescent="0.25">
      <c r="A45" s="11" t="s">
        <v>62</v>
      </c>
      <c r="B45" s="35" t="s">
        <v>51</v>
      </c>
      <c r="C45" s="33" t="str">
        <f t="shared" si="17"/>
        <v>2016:1:3:7:EAST</v>
      </c>
      <c r="D45" s="25" t="e">
        <f>MATCH($C45,#REF!, 0)</f>
        <v>#REF!</v>
      </c>
      <c r="E45" s="19" t="str">
        <f>IFERROR(INDEX(#REF!,$D45,MATCH(E$10,#REF!,0)), "")</f>
        <v/>
      </c>
      <c r="F45" s="19" t="str">
        <f>IFERROR(INDEX(#REF!,$D45,MATCH(F$10,#REF!,0)), "")</f>
        <v/>
      </c>
      <c r="G45" s="19" t="str">
        <f>IFERROR(INDEX(#REF!,$D45,MATCH(G$10,#REF!,0)), "")</f>
        <v/>
      </c>
      <c r="H45" s="19" t="str">
        <f>IFERROR(INDEX(#REF!,$D45,MATCH(H$10,#REF!,0)), "")</f>
        <v/>
      </c>
      <c r="I45" s="19" t="str">
        <f>IFERROR(INDEX(#REF!,$D45,MATCH(I$10,#REF!,0)), "")</f>
        <v/>
      </c>
      <c r="J45" s="30" t="str">
        <f>IFERROR(INDEX(#REF!,$D45,MATCH(J$10,#REF!,0)), "")</f>
        <v/>
      </c>
      <c r="K45" s="30" t="str">
        <f>IFERROR(INDEX(#REF!,$D45,MATCH(K$10,#REF!,0)), "")</f>
        <v/>
      </c>
      <c r="L45" s="30" t="str">
        <f>IFERROR(INDEX(#REF!,$D45,MATCH(L$10,#REF!,0)), "")</f>
        <v/>
      </c>
      <c r="M45" s="30" t="str">
        <f>IFERROR(INDEX(#REF!,$D45,MATCH(M$10,#REF!,0)), "")</f>
        <v/>
      </c>
      <c r="N45" s="30" t="str">
        <f>IFERROR(INDEX(#REF!,$D45,MATCH(N$10,#REF!,0)), "")</f>
        <v/>
      </c>
      <c r="O45" s="30" t="str">
        <f>IFERROR(INDEX(#REF!,$D45,MATCH(O$10,#REF!,0)), "")</f>
        <v/>
      </c>
      <c r="P45" s="30" t="str">
        <f>IFERROR(INDEX(#REF!,$D45,MATCH(P$10,#REF!,0)), "")</f>
        <v/>
      </c>
      <c r="Q45" s="30" t="str">
        <f>IFERROR(INDEX(#REF!,$D45,MATCH(Q$10,#REF!,0)), "")</f>
        <v/>
      </c>
      <c r="R45" s="30" t="str">
        <f>IFERROR(INDEX(#REF!,$D45,MATCH(R$10,#REF!,0)), "")</f>
        <v/>
      </c>
      <c r="S45" s="30" t="str">
        <f>IFERROR(INDEX(#REF!,$D45,MATCH(S$10,#REF!,0)), "")</f>
        <v/>
      </c>
    </row>
    <row r="46" spans="1:19" hidden="1" x14ac:dyDescent="0.25">
      <c r="A46" s="11" t="s">
        <v>55</v>
      </c>
      <c r="B46" s="35" t="s">
        <v>51</v>
      </c>
      <c r="C46" s="33" t="str">
        <f t="shared" si="17"/>
        <v>2016:1:3:7:TAOYUAN</v>
      </c>
      <c r="D46" s="25" t="e">
        <f>MATCH($C46,#REF!, 0)</f>
        <v>#REF!</v>
      </c>
      <c r="E46" s="19" t="str">
        <f>IFERROR(INDEX(#REF!,$D46,MATCH(E$10,#REF!,0)), "")</f>
        <v/>
      </c>
      <c r="F46" s="19" t="str">
        <f>IFERROR(INDEX(#REF!,$D46,MATCH(F$10,#REF!,0)), "")</f>
        <v/>
      </c>
      <c r="G46" s="19" t="str">
        <f>IFERROR(INDEX(#REF!,$D46,MATCH(G$10,#REF!,0)), "")</f>
        <v/>
      </c>
      <c r="H46" s="19" t="str">
        <f>IFERROR(INDEX(#REF!,$D46,MATCH(H$10,#REF!,0)), "")</f>
        <v/>
      </c>
      <c r="I46" s="19" t="str">
        <f>IFERROR(INDEX(#REF!,$D46,MATCH(I$10,#REF!,0)), "")</f>
        <v/>
      </c>
      <c r="J46" s="30" t="str">
        <f>IFERROR(INDEX(#REF!,$D46,MATCH(J$10,#REF!,0)), "")</f>
        <v/>
      </c>
      <c r="K46" s="30" t="str">
        <f>IFERROR(INDEX(#REF!,$D46,MATCH(K$10,#REF!,0)), "")</f>
        <v/>
      </c>
      <c r="L46" s="30" t="str">
        <f>IFERROR(INDEX(#REF!,$D46,MATCH(L$10,#REF!,0)), "")</f>
        <v/>
      </c>
      <c r="M46" s="30" t="str">
        <f>IFERROR(INDEX(#REF!,$D46,MATCH(M$10,#REF!,0)), "")</f>
        <v/>
      </c>
      <c r="N46" s="30" t="str">
        <f>IFERROR(INDEX(#REF!,$D46,MATCH(N$10,#REF!,0)), "")</f>
        <v/>
      </c>
      <c r="O46" s="30" t="str">
        <f>IFERROR(INDEX(#REF!,$D46,MATCH(O$10,#REF!,0)), "")</f>
        <v/>
      </c>
      <c r="P46" s="30" t="str">
        <f>IFERROR(INDEX(#REF!,$D46,MATCH(P$10,#REF!,0)), "")</f>
        <v/>
      </c>
      <c r="Q46" s="30" t="str">
        <f>IFERROR(INDEX(#REF!,$D46,MATCH(Q$10,#REF!,0)), "")</f>
        <v/>
      </c>
      <c r="R46" s="30" t="str">
        <f>IFERROR(INDEX(#REF!,$D46,MATCH(R$10,#REF!,0)), "")</f>
        <v/>
      </c>
      <c r="S46" s="30" t="str">
        <f>IFERROR(INDEX(#REF!,$D46,MATCH(S$10,#REF!,0)), "")</f>
        <v/>
      </c>
    </row>
    <row r="47" spans="1:19" x14ac:dyDescent="0.25">
      <c r="B47" s="32" t="s">
        <v>51</v>
      </c>
      <c r="C47" s="33"/>
      <c r="D47" s="33"/>
      <c r="E47" s="34">
        <f>SUM(E36:E46)</f>
        <v>0</v>
      </c>
      <c r="F47" s="34">
        <f t="shared" ref="F47" si="18">SUM(F36:F46)</f>
        <v>0</v>
      </c>
      <c r="G47" s="34">
        <f t="shared" ref="G47" si="19">SUM(G36:G46)</f>
        <v>0</v>
      </c>
      <c r="H47" s="34">
        <f t="shared" ref="H47" si="20">SUM(H36:H46)</f>
        <v>0</v>
      </c>
      <c r="I47" s="34">
        <f t="shared" ref="I47" si="21">SUM(I36:I46)</f>
        <v>0</v>
      </c>
      <c r="J47" s="34">
        <f t="shared" ref="J47" si="22">SUM(J36:J46)</f>
        <v>0</v>
      </c>
      <c r="K47" s="34">
        <f t="shared" ref="K47" si="23">SUM(K36:K46)</f>
        <v>0</v>
      </c>
      <c r="L47" s="34">
        <f t="shared" ref="L47" si="24">SUM(L36:L46)</f>
        <v>0</v>
      </c>
      <c r="M47" s="34">
        <f t="shared" ref="M47" si="25">SUM(M36:M46)</f>
        <v>0</v>
      </c>
      <c r="N47" s="34">
        <f t="shared" ref="N47" si="26">SUM(N36:N46)</f>
        <v>0</v>
      </c>
      <c r="O47" s="34">
        <f t="shared" ref="O47" si="27">SUM(O36:O46)</f>
        <v>0</v>
      </c>
      <c r="P47" s="34">
        <f t="shared" ref="P47" si="28">SUM(P36:P46)</f>
        <v>0</v>
      </c>
      <c r="Q47" s="34">
        <f t="shared" ref="Q47" si="29">SUM(Q36:Q46)</f>
        <v>0</v>
      </c>
      <c r="R47" s="34">
        <f t="shared" ref="R47" si="30">SUM(R36:R46)</f>
        <v>0</v>
      </c>
      <c r="S47" s="34">
        <f t="shared" ref="S47" si="31">SUM(S36:S46)</f>
        <v>0</v>
      </c>
    </row>
    <row r="48" spans="1:19" hidden="1" x14ac:dyDescent="0.25">
      <c r="A48" s="11" t="s">
        <v>54</v>
      </c>
      <c r="B48" s="35" t="s">
        <v>52</v>
      </c>
      <c r="C48" s="33" t="str">
        <f t="shared" ref="C48:C58" si="32">CONCATENATE(YEAR,":",MONTH,":4:7:", $A48)</f>
        <v>2016:1:4:7:OFFICE</v>
      </c>
      <c r="D48" s="25" t="e">
        <f>MATCH($C48,#REF!, 0)</f>
        <v>#REF!</v>
      </c>
      <c r="E48" s="19" t="str">
        <f>IFERROR(INDEX(#REF!,$D48,MATCH(E$10,#REF!,0)), "")</f>
        <v/>
      </c>
      <c r="F48" s="19" t="str">
        <f>IFERROR(INDEX(#REF!,$D48,MATCH(F$10,#REF!,0)), "")</f>
        <v/>
      </c>
      <c r="G48" s="19" t="str">
        <f>IFERROR(INDEX(#REF!,$D48,MATCH(G$10,#REF!,0)), "")</f>
        <v/>
      </c>
      <c r="H48" s="19" t="str">
        <f>IFERROR(INDEX(#REF!,$D48,MATCH(H$10,#REF!,0)), "")</f>
        <v/>
      </c>
      <c r="I48" s="19" t="str">
        <f>IFERROR(INDEX(#REF!,$D48,MATCH(I$10,#REF!,0)), "")</f>
        <v/>
      </c>
      <c r="J48" s="30" t="str">
        <f>IFERROR(INDEX(#REF!,$D48,MATCH(J$10,#REF!,0)), "")</f>
        <v/>
      </c>
      <c r="K48" s="30" t="str">
        <f>IFERROR(INDEX(#REF!,$D48,MATCH(K$10,#REF!,0)), "")</f>
        <v/>
      </c>
      <c r="L48" s="30" t="str">
        <f>IFERROR(INDEX(#REF!,$D48,MATCH(L$10,#REF!,0)), "")</f>
        <v/>
      </c>
      <c r="M48" s="30" t="str">
        <f>IFERROR(INDEX(#REF!,$D48,MATCH(M$10,#REF!,0)), "")</f>
        <v/>
      </c>
      <c r="N48" s="30" t="str">
        <f>IFERROR(INDEX(#REF!,$D48,MATCH(N$10,#REF!,0)), "")</f>
        <v/>
      </c>
      <c r="O48" s="30" t="str">
        <f>IFERROR(INDEX(#REF!,$D48,MATCH(O$10,#REF!,0)), "")</f>
        <v/>
      </c>
      <c r="P48" s="30" t="str">
        <f>IFERROR(INDEX(#REF!,$D48,MATCH(P$10,#REF!,0)), "")</f>
        <v/>
      </c>
      <c r="Q48" s="30" t="str">
        <f>IFERROR(INDEX(#REF!,$D48,MATCH(Q$10,#REF!,0)), "")</f>
        <v/>
      </c>
      <c r="R48" s="30" t="str">
        <f>IFERROR(INDEX(#REF!,$D48,MATCH(R$10,#REF!,0)), "")</f>
        <v/>
      </c>
      <c r="S48" s="30" t="str">
        <f>IFERROR(INDEX(#REF!,$D48,MATCH(S$10,#REF!,0)), "")</f>
        <v/>
      </c>
    </row>
    <row r="49" spans="1:19" hidden="1" x14ac:dyDescent="0.25">
      <c r="A49" s="11" t="s">
        <v>60</v>
      </c>
      <c r="B49" s="35" t="s">
        <v>52</v>
      </c>
      <c r="C49" s="33" t="str">
        <f t="shared" si="32"/>
        <v>2016:1:4:7:HUALIAN</v>
      </c>
      <c r="D49" s="25" t="e">
        <f>MATCH($C49,#REF!, 0)</f>
        <v>#REF!</v>
      </c>
      <c r="E49" s="19" t="str">
        <f>IFERROR(INDEX(#REF!,$D49,MATCH(E$10,#REF!,0)), "")</f>
        <v/>
      </c>
      <c r="F49" s="19" t="str">
        <f>IFERROR(INDEX(#REF!,$D49,MATCH(F$10,#REF!,0)), "")</f>
        <v/>
      </c>
      <c r="G49" s="19" t="str">
        <f>IFERROR(INDEX(#REF!,$D49,MATCH(G$10,#REF!,0)), "")</f>
        <v/>
      </c>
      <c r="H49" s="19" t="str">
        <f>IFERROR(INDEX(#REF!,$D49,MATCH(H$10,#REF!,0)), "")</f>
        <v/>
      </c>
      <c r="I49" s="19" t="str">
        <f>IFERROR(INDEX(#REF!,$D49,MATCH(I$10,#REF!,0)), "")</f>
        <v/>
      </c>
      <c r="J49" s="30" t="str">
        <f>IFERROR(INDEX(#REF!,$D49,MATCH(J$10,#REF!,0)), "")</f>
        <v/>
      </c>
      <c r="K49" s="30" t="str">
        <f>IFERROR(INDEX(#REF!,$D49,MATCH(K$10,#REF!,0)), "")</f>
        <v/>
      </c>
      <c r="L49" s="30" t="str">
        <f>IFERROR(INDEX(#REF!,$D49,MATCH(L$10,#REF!,0)), "")</f>
        <v/>
      </c>
      <c r="M49" s="30" t="str">
        <f>IFERROR(INDEX(#REF!,$D49,MATCH(M$10,#REF!,0)), "")</f>
        <v/>
      </c>
      <c r="N49" s="30" t="str">
        <f>IFERROR(INDEX(#REF!,$D49,MATCH(N$10,#REF!,0)), "")</f>
        <v/>
      </c>
      <c r="O49" s="30" t="str">
        <f>IFERROR(INDEX(#REF!,$D49,MATCH(O$10,#REF!,0)), "")</f>
        <v/>
      </c>
      <c r="P49" s="30" t="str">
        <f>IFERROR(INDEX(#REF!,$D49,MATCH(P$10,#REF!,0)), "")</f>
        <v/>
      </c>
      <c r="Q49" s="30" t="str">
        <f>IFERROR(INDEX(#REF!,$D49,MATCH(Q$10,#REF!,0)), "")</f>
        <v/>
      </c>
      <c r="R49" s="30" t="str">
        <f>IFERROR(INDEX(#REF!,$D49,MATCH(R$10,#REF!,0)), "")</f>
        <v/>
      </c>
      <c r="S49" s="30" t="str">
        <f>IFERROR(INDEX(#REF!,$D49,MATCH(S$10,#REF!,0)), "")</f>
        <v/>
      </c>
    </row>
    <row r="50" spans="1:19" hidden="1" x14ac:dyDescent="0.25">
      <c r="A50" s="11" t="s">
        <v>58</v>
      </c>
      <c r="B50" s="35" t="s">
        <v>52</v>
      </c>
      <c r="C50" s="33" t="str">
        <f t="shared" si="32"/>
        <v>2016:1:4:7:TAIDONG</v>
      </c>
      <c r="D50" s="25" t="e">
        <f>MATCH($C50,#REF!, 0)</f>
        <v>#REF!</v>
      </c>
      <c r="E50" s="19" t="str">
        <f>IFERROR(INDEX(#REF!,$D50,MATCH(E$10,#REF!,0)), "")</f>
        <v/>
      </c>
      <c r="F50" s="19" t="str">
        <f>IFERROR(INDEX(#REF!,$D50,MATCH(F$10,#REF!,0)), "")</f>
        <v/>
      </c>
      <c r="G50" s="19" t="str">
        <f>IFERROR(INDEX(#REF!,$D50,MATCH(G$10,#REF!,0)), "")</f>
        <v/>
      </c>
      <c r="H50" s="19" t="str">
        <f>IFERROR(INDEX(#REF!,$D50,MATCH(H$10,#REF!,0)), "")</f>
        <v/>
      </c>
      <c r="I50" s="19" t="str">
        <f>IFERROR(INDEX(#REF!,$D50,MATCH(I$10,#REF!,0)), "")</f>
        <v/>
      </c>
      <c r="J50" s="30" t="str">
        <f>IFERROR(INDEX(#REF!,$D50,MATCH(J$10,#REF!,0)), "")</f>
        <v/>
      </c>
      <c r="K50" s="30" t="str">
        <f>IFERROR(INDEX(#REF!,$D50,MATCH(K$10,#REF!,0)), "")</f>
        <v/>
      </c>
      <c r="L50" s="30" t="str">
        <f>IFERROR(INDEX(#REF!,$D50,MATCH(L$10,#REF!,0)), "")</f>
        <v/>
      </c>
      <c r="M50" s="30" t="str">
        <f>IFERROR(INDEX(#REF!,$D50,MATCH(M$10,#REF!,0)), "")</f>
        <v/>
      </c>
      <c r="N50" s="30" t="str">
        <f>IFERROR(INDEX(#REF!,$D50,MATCH(N$10,#REF!,0)), "")</f>
        <v/>
      </c>
      <c r="O50" s="30" t="str">
        <f>IFERROR(INDEX(#REF!,$D50,MATCH(O$10,#REF!,0)), "")</f>
        <v/>
      </c>
      <c r="P50" s="30" t="str">
        <f>IFERROR(INDEX(#REF!,$D50,MATCH(P$10,#REF!,0)), "")</f>
        <v/>
      </c>
      <c r="Q50" s="30" t="str">
        <f>IFERROR(INDEX(#REF!,$D50,MATCH(Q$10,#REF!,0)), "")</f>
        <v/>
      </c>
      <c r="R50" s="30" t="str">
        <f>IFERROR(INDEX(#REF!,$D50,MATCH(R$10,#REF!,0)), "")</f>
        <v/>
      </c>
      <c r="S50" s="30" t="str">
        <f>IFERROR(INDEX(#REF!,$D50,MATCH(S$10,#REF!,0)), "")</f>
        <v/>
      </c>
    </row>
    <row r="51" spans="1:19" hidden="1" x14ac:dyDescent="0.25">
      <c r="A51" s="11" t="s">
        <v>57</v>
      </c>
      <c r="B51" s="35" t="s">
        <v>52</v>
      </c>
      <c r="C51" s="33" t="str">
        <f t="shared" si="32"/>
        <v>2016:1:4:7:ZHUNAN</v>
      </c>
      <c r="D51" s="25" t="e">
        <f>MATCH($C51,#REF!, 0)</f>
        <v>#REF!</v>
      </c>
      <c r="E51" s="19" t="str">
        <f>IFERROR(INDEX(#REF!,$D51,MATCH(E$10,#REF!,0)), "")</f>
        <v/>
      </c>
      <c r="F51" s="19" t="str">
        <f>IFERROR(INDEX(#REF!,$D51,MATCH(F$10,#REF!,0)), "")</f>
        <v/>
      </c>
      <c r="G51" s="19" t="str">
        <f>IFERROR(INDEX(#REF!,$D51,MATCH(G$10,#REF!,0)), "")</f>
        <v/>
      </c>
      <c r="H51" s="19" t="str">
        <f>IFERROR(INDEX(#REF!,$D51,MATCH(H$10,#REF!,0)), "")</f>
        <v/>
      </c>
      <c r="I51" s="19" t="str">
        <f>IFERROR(INDEX(#REF!,$D51,MATCH(I$10,#REF!,0)), "")</f>
        <v/>
      </c>
      <c r="J51" s="30" t="str">
        <f>IFERROR(INDEX(#REF!,$D51,MATCH(J$10,#REF!,0)), "")</f>
        <v/>
      </c>
      <c r="K51" s="30" t="str">
        <f>IFERROR(INDEX(#REF!,$D51,MATCH(K$10,#REF!,0)), "")</f>
        <v/>
      </c>
      <c r="L51" s="30" t="str">
        <f>IFERROR(INDEX(#REF!,$D51,MATCH(L$10,#REF!,0)), "")</f>
        <v/>
      </c>
      <c r="M51" s="30" t="str">
        <f>IFERROR(INDEX(#REF!,$D51,MATCH(M$10,#REF!,0)), "")</f>
        <v/>
      </c>
      <c r="N51" s="30" t="str">
        <f>IFERROR(INDEX(#REF!,$D51,MATCH(N$10,#REF!,0)), "")</f>
        <v/>
      </c>
      <c r="O51" s="30" t="str">
        <f>IFERROR(INDEX(#REF!,$D51,MATCH(O$10,#REF!,0)), "")</f>
        <v/>
      </c>
      <c r="P51" s="30" t="str">
        <f>IFERROR(INDEX(#REF!,$D51,MATCH(P$10,#REF!,0)), "")</f>
        <v/>
      </c>
      <c r="Q51" s="30" t="str">
        <f>IFERROR(INDEX(#REF!,$D51,MATCH(Q$10,#REF!,0)), "")</f>
        <v/>
      </c>
      <c r="R51" s="30" t="str">
        <f>IFERROR(INDEX(#REF!,$D51,MATCH(R$10,#REF!,0)), "")</f>
        <v/>
      </c>
      <c r="S51" s="30" t="str">
        <f>IFERROR(INDEX(#REF!,$D51,MATCH(S$10,#REF!,0)), "")</f>
        <v/>
      </c>
    </row>
    <row r="52" spans="1:19" hidden="1" x14ac:dyDescent="0.25">
      <c r="A52" s="11" t="s">
        <v>56</v>
      </c>
      <c r="B52" s="35" t="s">
        <v>52</v>
      </c>
      <c r="C52" s="33" t="str">
        <f t="shared" si="32"/>
        <v>2016:1:4:7:XINZHU</v>
      </c>
      <c r="D52" s="25" t="e">
        <f>MATCH($C52,#REF!, 0)</f>
        <v>#REF!</v>
      </c>
      <c r="E52" s="19" t="str">
        <f>IFERROR(INDEX(#REF!,$D52,MATCH(E$10,#REF!,0)), "")</f>
        <v/>
      </c>
      <c r="F52" s="19" t="str">
        <f>IFERROR(INDEX(#REF!,$D52,MATCH(F$10,#REF!,0)), "")</f>
        <v/>
      </c>
      <c r="G52" s="19" t="str">
        <f>IFERROR(INDEX(#REF!,$D52,MATCH(G$10,#REF!,0)), "")</f>
        <v/>
      </c>
      <c r="H52" s="19" t="str">
        <f>IFERROR(INDEX(#REF!,$D52,MATCH(H$10,#REF!,0)), "")</f>
        <v/>
      </c>
      <c r="I52" s="19" t="str">
        <f>IFERROR(INDEX(#REF!,$D52,MATCH(I$10,#REF!,0)), "")</f>
        <v/>
      </c>
      <c r="J52" s="30" t="str">
        <f>IFERROR(INDEX(#REF!,$D52,MATCH(J$10,#REF!,0)), "")</f>
        <v/>
      </c>
      <c r="K52" s="30" t="str">
        <f>IFERROR(INDEX(#REF!,$D52,MATCH(K$10,#REF!,0)), "")</f>
        <v/>
      </c>
      <c r="L52" s="30" t="str">
        <f>IFERROR(INDEX(#REF!,$D52,MATCH(L$10,#REF!,0)), "")</f>
        <v/>
      </c>
      <c r="M52" s="30" t="str">
        <f>IFERROR(INDEX(#REF!,$D52,MATCH(M$10,#REF!,0)), "")</f>
        <v/>
      </c>
      <c r="N52" s="30" t="str">
        <f>IFERROR(INDEX(#REF!,$D52,MATCH(N$10,#REF!,0)), "")</f>
        <v/>
      </c>
      <c r="O52" s="30" t="str">
        <f>IFERROR(INDEX(#REF!,$D52,MATCH(O$10,#REF!,0)), "")</f>
        <v/>
      </c>
      <c r="P52" s="30" t="str">
        <f>IFERROR(INDEX(#REF!,$D52,MATCH(P$10,#REF!,0)), "")</f>
        <v/>
      </c>
      <c r="Q52" s="30" t="str">
        <f>IFERROR(INDEX(#REF!,$D52,MATCH(Q$10,#REF!,0)), "")</f>
        <v/>
      </c>
      <c r="R52" s="30" t="str">
        <f>IFERROR(INDEX(#REF!,$D52,MATCH(R$10,#REF!,0)), "")</f>
        <v/>
      </c>
      <c r="S52" s="30" t="str">
        <f>IFERROR(INDEX(#REF!,$D52,MATCH(S$10,#REF!,0)), "")</f>
        <v/>
      </c>
    </row>
    <row r="53" spans="1:19" hidden="1" x14ac:dyDescent="0.25">
      <c r="A53" s="11" t="s">
        <v>65</v>
      </c>
      <c r="B53" s="35" t="s">
        <v>52</v>
      </c>
      <c r="C53" s="33" t="str">
        <f t="shared" si="32"/>
        <v>2016:1:4:7:CENTRAL</v>
      </c>
      <c r="D53" s="25" t="e">
        <f>MATCH($C53,#REF!, 0)</f>
        <v>#REF!</v>
      </c>
      <c r="E53" s="19" t="str">
        <f>IFERROR(INDEX(#REF!,$D53,MATCH(E$10,#REF!,0)), "")</f>
        <v/>
      </c>
      <c r="F53" s="19" t="str">
        <f>IFERROR(INDEX(#REF!,$D53,MATCH(F$10,#REF!,0)), "")</f>
        <v/>
      </c>
      <c r="G53" s="19" t="str">
        <f>IFERROR(INDEX(#REF!,$D53,MATCH(G$10,#REF!,0)), "")</f>
        <v/>
      </c>
      <c r="H53" s="19" t="str">
        <f>IFERROR(INDEX(#REF!,$D53,MATCH(H$10,#REF!,0)), "")</f>
        <v/>
      </c>
      <c r="I53" s="19" t="str">
        <f>IFERROR(INDEX(#REF!,$D53,MATCH(I$10,#REF!,0)), "")</f>
        <v/>
      </c>
      <c r="J53" s="30" t="str">
        <f>IFERROR(INDEX(#REF!,$D53,MATCH(J$10,#REF!,0)), "")</f>
        <v/>
      </c>
      <c r="K53" s="30" t="str">
        <f>IFERROR(INDEX(#REF!,$D53,MATCH(K$10,#REF!,0)), "")</f>
        <v/>
      </c>
      <c r="L53" s="30" t="str">
        <f>IFERROR(INDEX(#REF!,$D53,MATCH(L$10,#REF!,0)), "")</f>
        <v/>
      </c>
      <c r="M53" s="30" t="str">
        <f>IFERROR(INDEX(#REF!,$D53,MATCH(M$10,#REF!,0)), "")</f>
        <v/>
      </c>
      <c r="N53" s="30" t="str">
        <f>IFERROR(INDEX(#REF!,$D53,MATCH(N$10,#REF!,0)), "")</f>
        <v/>
      </c>
      <c r="O53" s="30" t="str">
        <f>IFERROR(INDEX(#REF!,$D53,MATCH(O$10,#REF!,0)), "")</f>
        <v/>
      </c>
      <c r="P53" s="30" t="str">
        <f>IFERROR(INDEX(#REF!,$D53,MATCH(P$10,#REF!,0)), "")</f>
        <v/>
      </c>
      <c r="Q53" s="30" t="str">
        <f>IFERROR(INDEX(#REF!,$D53,MATCH(Q$10,#REF!,0)), "")</f>
        <v/>
      </c>
      <c r="R53" s="30" t="str">
        <f>IFERROR(INDEX(#REF!,$D53,MATCH(R$10,#REF!,0)), "")</f>
        <v/>
      </c>
      <c r="S53" s="30" t="str">
        <f>IFERROR(INDEX(#REF!,$D53,MATCH(S$10,#REF!,0)), "")</f>
        <v/>
      </c>
    </row>
    <row r="54" spans="1:19" hidden="1" x14ac:dyDescent="0.25">
      <c r="A54" s="11" t="s">
        <v>61</v>
      </c>
      <c r="B54" s="35" t="s">
        <v>52</v>
      </c>
      <c r="C54" s="33" t="str">
        <f t="shared" si="32"/>
        <v>2016:1:4:7:NORTH</v>
      </c>
      <c r="D54" s="25" t="e">
        <f>MATCH($C54,#REF!, 0)</f>
        <v>#REF!</v>
      </c>
      <c r="E54" s="19" t="str">
        <f>IFERROR(INDEX(#REF!,$D54,MATCH(E$10,#REF!,0)), "")</f>
        <v/>
      </c>
      <c r="F54" s="19" t="str">
        <f>IFERROR(INDEX(#REF!,$D54,MATCH(F$10,#REF!,0)), "")</f>
        <v/>
      </c>
      <c r="G54" s="19" t="str">
        <f>IFERROR(INDEX(#REF!,$D54,MATCH(G$10,#REF!,0)), "")</f>
        <v/>
      </c>
      <c r="H54" s="19" t="str">
        <f>IFERROR(INDEX(#REF!,$D54,MATCH(H$10,#REF!,0)), "")</f>
        <v/>
      </c>
      <c r="I54" s="19" t="str">
        <f>IFERROR(INDEX(#REF!,$D54,MATCH(I$10,#REF!,0)), "")</f>
        <v/>
      </c>
      <c r="J54" s="30" t="str">
        <f>IFERROR(INDEX(#REF!,$D54,MATCH(J$10,#REF!,0)), "")</f>
        <v/>
      </c>
      <c r="K54" s="30" t="str">
        <f>IFERROR(INDEX(#REF!,$D54,MATCH(K$10,#REF!,0)), "")</f>
        <v/>
      </c>
      <c r="L54" s="30" t="str">
        <f>IFERROR(INDEX(#REF!,$D54,MATCH(L$10,#REF!,0)), "")</f>
        <v/>
      </c>
      <c r="M54" s="30" t="str">
        <f>IFERROR(INDEX(#REF!,$D54,MATCH(M$10,#REF!,0)), "")</f>
        <v/>
      </c>
      <c r="N54" s="30" t="str">
        <f>IFERROR(INDEX(#REF!,$D54,MATCH(N$10,#REF!,0)), "")</f>
        <v/>
      </c>
      <c r="O54" s="30" t="str">
        <f>IFERROR(INDEX(#REF!,$D54,MATCH(O$10,#REF!,0)), "")</f>
        <v/>
      </c>
      <c r="P54" s="30" t="str">
        <f>IFERROR(INDEX(#REF!,$D54,MATCH(P$10,#REF!,0)), "")</f>
        <v/>
      </c>
      <c r="Q54" s="30" t="str">
        <f>IFERROR(INDEX(#REF!,$D54,MATCH(Q$10,#REF!,0)), "")</f>
        <v/>
      </c>
      <c r="R54" s="30" t="str">
        <f>IFERROR(INDEX(#REF!,$D54,MATCH(R$10,#REF!,0)), "")</f>
        <v/>
      </c>
      <c r="S54" s="30" t="str">
        <f>IFERROR(INDEX(#REF!,$D54,MATCH(S$10,#REF!,0)), "")</f>
        <v/>
      </c>
    </row>
    <row r="55" spans="1:19" hidden="1" x14ac:dyDescent="0.25">
      <c r="A55" s="11" t="s">
        <v>64</v>
      </c>
      <c r="B55" s="35" t="s">
        <v>52</v>
      </c>
      <c r="C55" s="33" t="str">
        <f t="shared" si="32"/>
        <v>2016:1:4:7:SOUTH</v>
      </c>
      <c r="D55" s="25" t="e">
        <f>MATCH($C55,#REF!, 0)</f>
        <v>#REF!</v>
      </c>
      <c r="E55" s="19" t="str">
        <f>IFERROR(INDEX(#REF!,$D55,MATCH(E$10,#REF!,0)), "")</f>
        <v/>
      </c>
      <c r="F55" s="19" t="str">
        <f>IFERROR(INDEX(#REF!,$D55,MATCH(F$10,#REF!,0)), "")</f>
        <v/>
      </c>
      <c r="G55" s="19" t="str">
        <f>IFERROR(INDEX(#REF!,$D55,MATCH(G$10,#REF!,0)), "")</f>
        <v/>
      </c>
      <c r="H55" s="19" t="str">
        <f>IFERROR(INDEX(#REF!,$D55,MATCH(H$10,#REF!,0)), "")</f>
        <v/>
      </c>
      <c r="I55" s="19" t="str">
        <f>IFERROR(INDEX(#REF!,$D55,MATCH(I$10,#REF!,0)), "")</f>
        <v/>
      </c>
      <c r="J55" s="30" t="str">
        <f>IFERROR(INDEX(#REF!,$D55,MATCH(J$10,#REF!,0)), "")</f>
        <v/>
      </c>
      <c r="K55" s="30" t="str">
        <f>IFERROR(INDEX(#REF!,$D55,MATCH(K$10,#REF!,0)), "")</f>
        <v/>
      </c>
      <c r="L55" s="30" t="str">
        <f>IFERROR(INDEX(#REF!,$D55,MATCH(L$10,#REF!,0)), "")</f>
        <v/>
      </c>
      <c r="M55" s="30" t="str">
        <f>IFERROR(INDEX(#REF!,$D55,MATCH(M$10,#REF!,0)), "")</f>
        <v/>
      </c>
      <c r="N55" s="30" t="str">
        <f>IFERROR(INDEX(#REF!,$D55,MATCH(N$10,#REF!,0)), "")</f>
        <v/>
      </c>
      <c r="O55" s="30" t="str">
        <f>IFERROR(INDEX(#REF!,$D55,MATCH(O$10,#REF!,0)), "")</f>
        <v/>
      </c>
      <c r="P55" s="30" t="str">
        <f>IFERROR(INDEX(#REF!,$D55,MATCH(P$10,#REF!,0)), "")</f>
        <v/>
      </c>
      <c r="Q55" s="30" t="str">
        <f>IFERROR(INDEX(#REF!,$D55,MATCH(Q$10,#REF!,0)), "")</f>
        <v/>
      </c>
      <c r="R55" s="30" t="str">
        <f>IFERROR(INDEX(#REF!,$D55,MATCH(R$10,#REF!,0)), "")</f>
        <v/>
      </c>
      <c r="S55" s="30" t="str">
        <f>IFERROR(INDEX(#REF!,$D55,MATCH(S$10,#REF!,0)), "")</f>
        <v/>
      </c>
    </row>
    <row r="56" spans="1:19" hidden="1" x14ac:dyDescent="0.25">
      <c r="A56" s="11" t="s">
        <v>63</v>
      </c>
      <c r="B56" s="35" t="s">
        <v>52</v>
      </c>
      <c r="C56" s="33" t="str">
        <f t="shared" si="32"/>
        <v>2016:1:4:7:WEST</v>
      </c>
      <c r="D56" s="25" t="e">
        <f>MATCH($C56,#REF!, 0)</f>
        <v>#REF!</v>
      </c>
      <c r="E56" s="19" t="str">
        <f>IFERROR(INDEX(#REF!,$D56,MATCH(E$10,#REF!,0)), "")</f>
        <v/>
      </c>
      <c r="F56" s="19" t="str">
        <f>IFERROR(INDEX(#REF!,$D56,MATCH(F$10,#REF!,0)), "")</f>
        <v/>
      </c>
      <c r="G56" s="19" t="str">
        <f>IFERROR(INDEX(#REF!,$D56,MATCH(G$10,#REF!,0)), "")</f>
        <v/>
      </c>
      <c r="H56" s="19" t="str">
        <f>IFERROR(INDEX(#REF!,$D56,MATCH(H$10,#REF!,0)), "")</f>
        <v/>
      </c>
      <c r="I56" s="19" t="str">
        <f>IFERROR(INDEX(#REF!,$D56,MATCH(I$10,#REF!,0)), "")</f>
        <v/>
      </c>
      <c r="J56" s="30" t="str">
        <f>IFERROR(INDEX(#REF!,$D56,MATCH(J$10,#REF!,0)), "")</f>
        <v/>
      </c>
      <c r="K56" s="30" t="str">
        <f>IFERROR(INDEX(#REF!,$D56,MATCH(K$10,#REF!,0)), "")</f>
        <v/>
      </c>
      <c r="L56" s="30" t="str">
        <f>IFERROR(INDEX(#REF!,$D56,MATCH(L$10,#REF!,0)), "")</f>
        <v/>
      </c>
      <c r="M56" s="30" t="str">
        <f>IFERROR(INDEX(#REF!,$D56,MATCH(M$10,#REF!,0)), "")</f>
        <v/>
      </c>
      <c r="N56" s="30" t="str">
        <f>IFERROR(INDEX(#REF!,$D56,MATCH(N$10,#REF!,0)), "")</f>
        <v/>
      </c>
      <c r="O56" s="30" t="str">
        <f>IFERROR(INDEX(#REF!,$D56,MATCH(O$10,#REF!,0)), "")</f>
        <v/>
      </c>
      <c r="P56" s="30" t="str">
        <f>IFERROR(INDEX(#REF!,$D56,MATCH(P$10,#REF!,0)), "")</f>
        <v/>
      </c>
      <c r="Q56" s="30" t="str">
        <f>IFERROR(INDEX(#REF!,$D56,MATCH(Q$10,#REF!,0)), "")</f>
        <v/>
      </c>
      <c r="R56" s="30" t="str">
        <f>IFERROR(INDEX(#REF!,$D56,MATCH(R$10,#REF!,0)), "")</f>
        <v/>
      </c>
      <c r="S56" s="30" t="str">
        <f>IFERROR(INDEX(#REF!,$D56,MATCH(S$10,#REF!,0)), "")</f>
        <v/>
      </c>
    </row>
    <row r="57" spans="1:19" hidden="1" x14ac:dyDescent="0.25">
      <c r="A57" s="11" t="s">
        <v>62</v>
      </c>
      <c r="B57" s="35" t="s">
        <v>52</v>
      </c>
      <c r="C57" s="33" t="str">
        <f t="shared" si="32"/>
        <v>2016:1:4:7:EAST</v>
      </c>
      <c r="D57" s="25" t="e">
        <f>MATCH($C57,#REF!, 0)</f>
        <v>#REF!</v>
      </c>
      <c r="E57" s="19" t="str">
        <f>IFERROR(INDEX(#REF!,$D57,MATCH(E$10,#REF!,0)), "")</f>
        <v/>
      </c>
      <c r="F57" s="19" t="str">
        <f>IFERROR(INDEX(#REF!,$D57,MATCH(F$10,#REF!,0)), "")</f>
        <v/>
      </c>
      <c r="G57" s="19" t="str">
        <f>IFERROR(INDEX(#REF!,$D57,MATCH(G$10,#REF!,0)), "")</f>
        <v/>
      </c>
      <c r="H57" s="19" t="str">
        <f>IFERROR(INDEX(#REF!,$D57,MATCH(H$10,#REF!,0)), "")</f>
        <v/>
      </c>
      <c r="I57" s="19" t="str">
        <f>IFERROR(INDEX(#REF!,$D57,MATCH(I$10,#REF!,0)), "")</f>
        <v/>
      </c>
      <c r="J57" s="30" t="str">
        <f>IFERROR(INDEX(#REF!,$D57,MATCH(J$10,#REF!,0)), "")</f>
        <v/>
      </c>
      <c r="K57" s="30" t="str">
        <f>IFERROR(INDEX(#REF!,$D57,MATCH(K$10,#REF!,0)), "")</f>
        <v/>
      </c>
      <c r="L57" s="30" t="str">
        <f>IFERROR(INDEX(#REF!,$D57,MATCH(L$10,#REF!,0)), "")</f>
        <v/>
      </c>
      <c r="M57" s="30" t="str">
        <f>IFERROR(INDEX(#REF!,$D57,MATCH(M$10,#REF!,0)), "")</f>
        <v/>
      </c>
      <c r="N57" s="30" t="str">
        <f>IFERROR(INDEX(#REF!,$D57,MATCH(N$10,#REF!,0)), "")</f>
        <v/>
      </c>
      <c r="O57" s="30" t="str">
        <f>IFERROR(INDEX(#REF!,$D57,MATCH(O$10,#REF!,0)), "")</f>
        <v/>
      </c>
      <c r="P57" s="30" t="str">
        <f>IFERROR(INDEX(#REF!,$D57,MATCH(P$10,#REF!,0)), "")</f>
        <v/>
      </c>
      <c r="Q57" s="30" t="str">
        <f>IFERROR(INDEX(#REF!,$D57,MATCH(Q$10,#REF!,0)), "")</f>
        <v/>
      </c>
      <c r="R57" s="30" t="str">
        <f>IFERROR(INDEX(#REF!,$D57,MATCH(R$10,#REF!,0)), "")</f>
        <v/>
      </c>
      <c r="S57" s="30" t="str">
        <f>IFERROR(INDEX(#REF!,$D57,MATCH(S$10,#REF!,0)), "")</f>
        <v/>
      </c>
    </row>
    <row r="58" spans="1:19" hidden="1" x14ac:dyDescent="0.25">
      <c r="A58" s="11" t="s">
        <v>55</v>
      </c>
      <c r="B58" s="35" t="s">
        <v>52</v>
      </c>
      <c r="C58" s="33" t="str">
        <f t="shared" si="32"/>
        <v>2016:1:4:7:TAOYUAN</v>
      </c>
      <c r="D58" s="25" t="e">
        <f>MATCH($C58,#REF!, 0)</f>
        <v>#REF!</v>
      </c>
      <c r="E58" s="19" t="str">
        <f>IFERROR(INDEX(#REF!,$D58,MATCH(E$10,#REF!,0)), "")</f>
        <v/>
      </c>
      <c r="F58" s="19" t="str">
        <f>IFERROR(INDEX(#REF!,$D58,MATCH(F$10,#REF!,0)), "")</f>
        <v/>
      </c>
      <c r="G58" s="19" t="str">
        <f>IFERROR(INDEX(#REF!,$D58,MATCH(G$10,#REF!,0)), "")</f>
        <v/>
      </c>
      <c r="H58" s="19" t="str">
        <f>IFERROR(INDEX(#REF!,$D58,MATCH(H$10,#REF!,0)), "")</f>
        <v/>
      </c>
      <c r="I58" s="19" t="str">
        <f>IFERROR(INDEX(#REF!,$D58,MATCH(I$10,#REF!,0)), "")</f>
        <v/>
      </c>
      <c r="J58" s="30" t="str">
        <f>IFERROR(INDEX(#REF!,$D58,MATCH(J$10,#REF!,0)), "")</f>
        <v/>
      </c>
      <c r="K58" s="30" t="str">
        <f>IFERROR(INDEX(#REF!,$D58,MATCH(K$10,#REF!,0)), "")</f>
        <v/>
      </c>
      <c r="L58" s="30" t="str">
        <f>IFERROR(INDEX(#REF!,$D58,MATCH(L$10,#REF!,0)), "")</f>
        <v/>
      </c>
      <c r="M58" s="30" t="str">
        <f>IFERROR(INDEX(#REF!,$D58,MATCH(M$10,#REF!,0)), "")</f>
        <v/>
      </c>
      <c r="N58" s="30" t="str">
        <f>IFERROR(INDEX(#REF!,$D58,MATCH(N$10,#REF!,0)), "")</f>
        <v/>
      </c>
      <c r="O58" s="30" t="str">
        <f>IFERROR(INDEX(#REF!,$D58,MATCH(O$10,#REF!,0)), "")</f>
        <v/>
      </c>
      <c r="P58" s="30" t="str">
        <f>IFERROR(INDEX(#REF!,$D58,MATCH(P$10,#REF!,0)), "")</f>
        <v/>
      </c>
      <c r="Q58" s="30" t="str">
        <f>IFERROR(INDEX(#REF!,$D58,MATCH(Q$10,#REF!,0)), "")</f>
        <v/>
      </c>
      <c r="R58" s="30" t="str">
        <f>IFERROR(INDEX(#REF!,$D58,MATCH(R$10,#REF!,0)), "")</f>
        <v/>
      </c>
      <c r="S58" s="30" t="str">
        <f>IFERROR(INDEX(#REF!,$D58,MATCH(S$10,#REF!,0)), "")</f>
        <v/>
      </c>
    </row>
    <row r="59" spans="1:19" x14ac:dyDescent="0.25">
      <c r="B59" s="32" t="s">
        <v>52</v>
      </c>
      <c r="C59" s="33"/>
      <c r="D59" s="33"/>
      <c r="E59" s="34">
        <f>SUM(E48:E58)</f>
        <v>0</v>
      </c>
      <c r="F59" s="34">
        <f t="shared" ref="F59" si="33">SUM(F48:F58)</f>
        <v>0</v>
      </c>
      <c r="G59" s="34">
        <f t="shared" ref="G59" si="34">SUM(G48:G58)</f>
        <v>0</v>
      </c>
      <c r="H59" s="34">
        <f t="shared" ref="H59" si="35">SUM(H48:H58)</f>
        <v>0</v>
      </c>
      <c r="I59" s="34">
        <f t="shared" ref="I59" si="36">SUM(I48:I58)</f>
        <v>0</v>
      </c>
      <c r="J59" s="34">
        <f t="shared" ref="J59" si="37">SUM(J48:J58)</f>
        <v>0</v>
      </c>
      <c r="K59" s="34">
        <f t="shared" ref="K59" si="38">SUM(K48:K58)</f>
        <v>0</v>
      </c>
      <c r="L59" s="34">
        <f t="shared" ref="L59" si="39">SUM(L48:L58)</f>
        <v>0</v>
      </c>
      <c r="M59" s="34">
        <f t="shared" ref="M59" si="40">SUM(M48:M58)</f>
        <v>0</v>
      </c>
      <c r="N59" s="34">
        <f t="shared" ref="N59" si="41">SUM(N48:N58)</f>
        <v>0</v>
      </c>
      <c r="O59" s="34">
        <f t="shared" ref="O59" si="42">SUM(O48:O58)</f>
        <v>0</v>
      </c>
      <c r="P59" s="34">
        <f t="shared" ref="P59" si="43">SUM(P48:P58)</f>
        <v>0</v>
      </c>
      <c r="Q59" s="34">
        <f t="shared" ref="Q59" si="44">SUM(Q48:Q58)</f>
        <v>0</v>
      </c>
      <c r="R59" s="34">
        <f t="shared" ref="R59" si="45">SUM(R48:R58)</f>
        <v>0</v>
      </c>
      <c r="S59" s="34">
        <f t="shared" ref="S59" si="46">SUM(S48:S58)</f>
        <v>0</v>
      </c>
    </row>
    <row r="60" spans="1:19" hidden="1" x14ac:dyDescent="0.25">
      <c r="A60" s="11" t="s">
        <v>54</v>
      </c>
      <c r="B60" s="35" t="s">
        <v>53</v>
      </c>
      <c r="C60" s="33" t="str">
        <f t="shared" ref="C60:C70" si="47">CONCATENATE(YEAR,":",MONTH,":5:7:", $A60)</f>
        <v>2016:1:5:7:OFFICE</v>
      </c>
      <c r="D60" s="25" t="e">
        <f>MATCH($C60,#REF!, 0)</f>
        <v>#REF!</v>
      </c>
      <c r="E60" s="19" t="str">
        <f>IFERROR(INDEX(#REF!,$D60,MATCH(E$10,#REF!,0)), "")</f>
        <v/>
      </c>
      <c r="F60" s="19" t="str">
        <f>IFERROR(INDEX(#REF!,$D60,MATCH(F$10,#REF!,0)), "")</f>
        <v/>
      </c>
      <c r="G60" s="19" t="str">
        <f>IFERROR(INDEX(#REF!,$D60,MATCH(G$10,#REF!,0)), "")</f>
        <v/>
      </c>
      <c r="H60" s="19" t="str">
        <f>IFERROR(INDEX(#REF!,$D60,MATCH(H$10,#REF!,0)), "")</f>
        <v/>
      </c>
      <c r="I60" s="19" t="str">
        <f>IFERROR(INDEX(#REF!,$D60,MATCH(I$10,#REF!,0)), "")</f>
        <v/>
      </c>
      <c r="J60" s="30" t="str">
        <f>IFERROR(INDEX(#REF!,$D60,MATCH(J$10,#REF!,0)), "")</f>
        <v/>
      </c>
      <c r="K60" s="30" t="str">
        <f>IFERROR(INDEX(#REF!,$D60,MATCH(K$10,#REF!,0)), "")</f>
        <v/>
      </c>
      <c r="L60" s="30" t="str">
        <f>IFERROR(INDEX(#REF!,$D60,MATCH(L$10,#REF!,0)), "")</f>
        <v/>
      </c>
      <c r="M60" s="30" t="str">
        <f>IFERROR(INDEX(#REF!,$D60,MATCH(M$10,#REF!,0)), "")</f>
        <v/>
      </c>
      <c r="N60" s="30" t="str">
        <f>IFERROR(INDEX(#REF!,$D60,MATCH(N$10,#REF!,0)), "")</f>
        <v/>
      </c>
      <c r="O60" s="30" t="str">
        <f>IFERROR(INDEX(#REF!,$D60,MATCH(O$10,#REF!,0)), "")</f>
        <v/>
      </c>
      <c r="P60" s="30" t="str">
        <f>IFERROR(INDEX(#REF!,$D60,MATCH(P$10,#REF!,0)), "")</f>
        <v/>
      </c>
      <c r="Q60" s="30" t="str">
        <f>IFERROR(INDEX(#REF!,$D60,MATCH(Q$10,#REF!,0)), "")</f>
        <v/>
      </c>
      <c r="R60" s="30" t="str">
        <f>IFERROR(INDEX(#REF!,$D60,MATCH(R$10,#REF!,0)), "")</f>
        <v/>
      </c>
      <c r="S60" s="30" t="str">
        <f>IFERROR(INDEX(#REF!,$D60,MATCH(S$10,#REF!,0)), "")</f>
        <v/>
      </c>
    </row>
    <row r="61" spans="1:19" hidden="1" x14ac:dyDescent="0.25">
      <c r="A61" s="11" t="s">
        <v>60</v>
      </c>
      <c r="B61" s="35" t="s">
        <v>53</v>
      </c>
      <c r="C61" s="33" t="str">
        <f t="shared" si="47"/>
        <v>2016:1:5:7:HUALIAN</v>
      </c>
      <c r="D61" s="25" t="e">
        <f>MATCH($C61,#REF!, 0)</f>
        <v>#REF!</v>
      </c>
      <c r="E61" s="19" t="str">
        <f>IFERROR(INDEX(#REF!,$D61,MATCH(E$10,#REF!,0)), "")</f>
        <v/>
      </c>
      <c r="F61" s="19" t="str">
        <f>IFERROR(INDEX(#REF!,$D61,MATCH(F$10,#REF!,0)), "")</f>
        <v/>
      </c>
      <c r="G61" s="19" t="str">
        <f>IFERROR(INDEX(#REF!,$D61,MATCH(G$10,#REF!,0)), "")</f>
        <v/>
      </c>
      <c r="H61" s="19" t="str">
        <f>IFERROR(INDEX(#REF!,$D61,MATCH(H$10,#REF!,0)), "")</f>
        <v/>
      </c>
      <c r="I61" s="19" t="str">
        <f>IFERROR(INDEX(#REF!,$D61,MATCH(I$10,#REF!,0)), "")</f>
        <v/>
      </c>
      <c r="J61" s="30" t="str">
        <f>IFERROR(INDEX(#REF!,$D61,MATCH(J$10,#REF!,0)), "")</f>
        <v/>
      </c>
      <c r="K61" s="30" t="str">
        <f>IFERROR(INDEX(#REF!,$D61,MATCH(K$10,#REF!,0)), "")</f>
        <v/>
      </c>
      <c r="L61" s="30" t="str">
        <f>IFERROR(INDEX(#REF!,$D61,MATCH(L$10,#REF!,0)), "")</f>
        <v/>
      </c>
      <c r="M61" s="30" t="str">
        <f>IFERROR(INDEX(#REF!,$D61,MATCH(M$10,#REF!,0)), "")</f>
        <v/>
      </c>
      <c r="N61" s="30" t="str">
        <f>IFERROR(INDEX(#REF!,$D61,MATCH(N$10,#REF!,0)), "")</f>
        <v/>
      </c>
      <c r="O61" s="30" t="str">
        <f>IFERROR(INDEX(#REF!,$D61,MATCH(O$10,#REF!,0)), "")</f>
        <v/>
      </c>
      <c r="P61" s="30" t="str">
        <f>IFERROR(INDEX(#REF!,$D61,MATCH(P$10,#REF!,0)), "")</f>
        <v/>
      </c>
      <c r="Q61" s="30" t="str">
        <f>IFERROR(INDEX(#REF!,$D61,MATCH(Q$10,#REF!,0)), "")</f>
        <v/>
      </c>
      <c r="R61" s="30" t="str">
        <f>IFERROR(INDEX(#REF!,$D61,MATCH(R$10,#REF!,0)), "")</f>
        <v/>
      </c>
      <c r="S61" s="30" t="str">
        <f>IFERROR(INDEX(#REF!,$D61,MATCH(S$10,#REF!,0)), "")</f>
        <v/>
      </c>
    </row>
    <row r="62" spans="1:19" hidden="1" x14ac:dyDescent="0.25">
      <c r="A62" s="11" t="s">
        <v>58</v>
      </c>
      <c r="B62" s="35" t="s">
        <v>53</v>
      </c>
      <c r="C62" s="33" t="str">
        <f t="shared" si="47"/>
        <v>2016:1:5:7:TAIDONG</v>
      </c>
      <c r="D62" s="25" t="e">
        <f>MATCH($C62,#REF!, 0)</f>
        <v>#REF!</v>
      </c>
      <c r="E62" s="19" t="str">
        <f>IFERROR(INDEX(#REF!,$D62,MATCH(E$10,#REF!,0)), "")</f>
        <v/>
      </c>
      <c r="F62" s="19" t="str">
        <f>IFERROR(INDEX(#REF!,$D62,MATCH(F$10,#REF!,0)), "")</f>
        <v/>
      </c>
      <c r="G62" s="19" t="str">
        <f>IFERROR(INDEX(#REF!,$D62,MATCH(G$10,#REF!,0)), "")</f>
        <v/>
      </c>
      <c r="H62" s="19" t="str">
        <f>IFERROR(INDEX(#REF!,$D62,MATCH(H$10,#REF!,0)), "")</f>
        <v/>
      </c>
      <c r="I62" s="19" t="str">
        <f>IFERROR(INDEX(#REF!,$D62,MATCH(I$10,#REF!,0)), "")</f>
        <v/>
      </c>
      <c r="J62" s="30" t="str">
        <f>IFERROR(INDEX(#REF!,$D62,MATCH(J$10,#REF!,0)), "")</f>
        <v/>
      </c>
      <c r="K62" s="30" t="str">
        <f>IFERROR(INDEX(#REF!,$D62,MATCH(K$10,#REF!,0)), "")</f>
        <v/>
      </c>
      <c r="L62" s="30" t="str">
        <f>IFERROR(INDEX(#REF!,$D62,MATCH(L$10,#REF!,0)), "")</f>
        <v/>
      </c>
      <c r="M62" s="30" t="str">
        <f>IFERROR(INDEX(#REF!,$D62,MATCH(M$10,#REF!,0)), "")</f>
        <v/>
      </c>
      <c r="N62" s="30" t="str">
        <f>IFERROR(INDEX(#REF!,$D62,MATCH(N$10,#REF!,0)), "")</f>
        <v/>
      </c>
      <c r="O62" s="30" t="str">
        <f>IFERROR(INDEX(#REF!,$D62,MATCH(O$10,#REF!,0)), "")</f>
        <v/>
      </c>
      <c r="P62" s="30" t="str">
        <f>IFERROR(INDEX(#REF!,$D62,MATCH(P$10,#REF!,0)), "")</f>
        <v/>
      </c>
      <c r="Q62" s="30" t="str">
        <f>IFERROR(INDEX(#REF!,$D62,MATCH(Q$10,#REF!,0)), "")</f>
        <v/>
      </c>
      <c r="R62" s="30" t="str">
        <f>IFERROR(INDEX(#REF!,$D62,MATCH(R$10,#REF!,0)), "")</f>
        <v/>
      </c>
      <c r="S62" s="30" t="str">
        <f>IFERROR(INDEX(#REF!,$D62,MATCH(S$10,#REF!,0)), "")</f>
        <v/>
      </c>
    </row>
    <row r="63" spans="1:19" hidden="1" x14ac:dyDescent="0.25">
      <c r="A63" s="11" t="s">
        <v>57</v>
      </c>
      <c r="B63" s="35" t="s">
        <v>53</v>
      </c>
      <c r="C63" s="33" t="str">
        <f t="shared" si="47"/>
        <v>2016:1:5:7:ZHUNAN</v>
      </c>
      <c r="D63" s="25" t="e">
        <f>MATCH($C63,#REF!, 0)</f>
        <v>#REF!</v>
      </c>
      <c r="E63" s="19" t="str">
        <f>IFERROR(INDEX(#REF!,$D63,MATCH(E$10,#REF!,0)), "")</f>
        <v/>
      </c>
      <c r="F63" s="19" t="str">
        <f>IFERROR(INDEX(#REF!,$D63,MATCH(F$10,#REF!,0)), "")</f>
        <v/>
      </c>
      <c r="G63" s="19" t="str">
        <f>IFERROR(INDEX(#REF!,$D63,MATCH(G$10,#REF!,0)), "")</f>
        <v/>
      </c>
      <c r="H63" s="19" t="str">
        <f>IFERROR(INDEX(#REF!,$D63,MATCH(H$10,#REF!,0)), "")</f>
        <v/>
      </c>
      <c r="I63" s="19" t="str">
        <f>IFERROR(INDEX(#REF!,$D63,MATCH(I$10,#REF!,0)), "")</f>
        <v/>
      </c>
      <c r="J63" s="30" t="str">
        <f>IFERROR(INDEX(#REF!,$D63,MATCH(J$10,#REF!,0)), "")</f>
        <v/>
      </c>
      <c r="K63" s="30" t="str">
        <f>IFERROR(INDEX(#REF!,$D63,MATCH(K$10,#REF!,0)), "")</f>
        <v/>
      </c>
      <c r="L63" s="30" t="str">
        <f>IFERROR(INDEX(#REF!,$D63,MATCH(L$10,#REF!,0)), "")</f>
        <v/>
      </c>
      <c r="M63" s="30" t="str">
        <f>IFERROR(INDEX(#REF!,$D63,MATCH(M$10,#REF!,0)), "")</f>
        <v/>
      </c>
      <c r="N63" s="30" t="str">
        <f>IFERROR(INDEX(#REF!,$D63,MATCH(N$10,#REF!,0)), "")</f>
        <v/>
      </c>
      <c r="O63" s="30" t="str">
        <f>IFERROR(INDEX(#REF!,$D63,MATCH(O$10,#REF!,0)), "")</f>
        <v/>
      </c>
      <c r="P63" s="30" t="str">
        <f>IFERROR(INDEX(#REF!,$D63,MATCH(P$10,#REF!,0)), "")</f>
        <v/>
      </c>
      <c r="Q63" s="30" t="str">
        <f>IFERROR(INDEX(#REF!,$D63,MATCH(Q$10,#REF!,0)), "")</f>
        <v/>
      </c>
      <c r="R63" s="30" t="str">
        <f>IFERROR(INDEX(#REF!,$D63,MATCH(R$10,#REF!,0)), "")</f>
        <v/>
      </c>
      <c r="S63" s="30" t="str">
        <f>IFERROR(INDEX(#REF!,$D63,MATCH(S$10,#REF!,0)), "")</f>
        <v/>
      </c>
    </row>
    <row r="64" spans="1:19" hidden="1" x14ac:dyDescent="0.25">
      <c r="A64" s="11" t="s">
        <v>56</v>
      </c>
      <c r="B64" s="35" t="s">
        <v>53</v>
      </c>
      <c r="C64" s="33" t="str">
        <f t="shared" si="47"/>
        <v>2016:1:5:7:XINZHU</v>
      </c>
      <c r="D64" s="25" t="e">
        <f>MATCH($C64,#REF!, 0)</f>
        <v>#REF!</v>
      </c>
      <c r="E64" s="19" t="str">
        <f>IFERROR(INDEX(#REF!,$D64,MATCH(E$10,#REF!,0)), "")</f>
        <v/>
      </c>
      <c r="F64" s="19" t="str">
        <f>IFERROR(INDEX(#REF!,$D64,MATCH(F$10,#REF!,0)), "")</f>
        <v/>
      </c>
      <c r="G64" s="19" t="str">
        <f>IFERROR(INDEX(#REF!,$D64,MATCH(G$10,#REF!,0)), "")</f>
        <v/>
      </c>
      <c r="H64" s="19" t="str">
        <f>IFERROR(INDEX(#REF!,$D64,MATCH(H$10,#REF!,0)), "")</f>
        <v/>
      </c>
      <c r="I64" s="19" t="str">
        <f>IFERROR(INDEX(#REF!,$D64,MATCH(I$10,#REF!,0)), "")</f>
        <v/>
      </c>
      <c r="J64" s="30" t="str">
        <f>IFERROR(INDEX(#REF!,$D64,MATCH(J$10,#REF!,0)), "")</f>
        <v/>
      </c>
      <c r="K64" s="30" t="str">
        <f>IFERROR(INDEX(#REF!,$D64,MATCH(K$10,#REF!,0)), "")</f>
        <v/>
      </c>
      <c r="L64" s="30" t="str">
        <f>IFERROR(INDEX(#REF!,$D64,MATCH(L$10,#REF!,0)), "")</f>
        <v/>
      </c>
      <c r="M64" s="30" t="str">
        <f>IFERROR(INDEX(#REF!,$D64,MATCH(M$10,#REF!,0)), "")</f>
        <v/>
      </c>
      <c r="N64" s="30" t="str">
        <f>IFERROR(INDEX(#REF!,$D64,MATCH(N$10,#REF!,0)), "")</f>
        <v/>
      </c>
      <c r="O64" s="30" t="str">
        <f>IFERROR(INDEX(#REF!,$D64,MATCH(O$10,#REF!,0)), "")</f>
        <v/>
      </c>
      <c r="P64" s="30" t="str">
        <f>IFERROR(INDEX(#REF!,$D64,MATCH(P$10,#REF!,0)), "")</f>
        <v/>
      </c>
      <c r="Q64" s="30" t="str">
        <f>IFERROR(INDEX(#REF!,$D64,MATCH(Q$10,#REF!,0)), "")</f>
        <v/>
      </c>
      <c r="R64" s="30" t="str">
        <f>IFERROR(INDEX(#REF!,$D64,MATCH(R$10,#REF!,0)), "")</f>
        <v/>
      </c>
      <c r="S64" s="30" t="str">
        <f>IFERROR(INDEX(#REF!,$D64,MATCH(S$10,#REF!,0)), "")</f>
        <v/>
      </c>
    </row>
    <row r="65" spans="1:19" hidden="1" x14ac:dyDescent="0.25">
      <c r="A65" s="11" t="s">
        <v>65</v>
      </c>
      <c r="B65" s="35" t="s">
        <v>53</v>
      </c>
      <c r="C65" s="33" t="str">
        <f t="shared" si="47"/>
        <v>2016:1:5:7:CENTRAL</v>
      </c>
      <c r="D65" s="25" t="e">
        <f>MATCH($C65,#REF!, 0)</f>
        <v>#REF!</v>
      </c>
      <c r="E65" s="19" t="str">
        <f>IFERROR(INDEX(#REF!,$D65,MATCH(E$10,#REF!,0)), "")</f>
        <v/>
      </c>
      <c r="F65" s="19" t="str">
        <f>IFERROR(INDEX(#REF!,$D65,MATCH(F$10,#REF!,0)), "")</f>
        <v/>
      </c>
      <c r="G65" s="19" t="str">
        <f>IFERROR(INDEX(#REF!,$D65,MATCH(G$10,#REF!,0)), "")</f>
        <v/>
      </c>
      <c r="H65" s="19" t="str">
        <f>IFERROR(INDEX(#REF!,$D65,MATCH(H$10,#REF!,0)), "")</f>
        <v/>
      </c>
      <c r="I65" s="19" t="str">
        <f>IFERROR(INDEX(#REF!,$D65,MATCH(I$10,#REF!,0)), "")</f>
        <v/>
      </c>
      <c r="J65" s="30" t="str">
        <f>IFERROR(INDEX(#REF!,$D65,MATCH(J$10,#REF!,0)), "")</f>
        <v/>
      </c>
      <c r="K65" s="30" t="str">
        <f>IFERROR(INDEX(#REF!,$D65,MATCH(K$10,#REF!,0)), "")</f>
        <v/>
      </c>
      <c r="L65" s="30" t="str">
        <f>IFERROR(INDEX(#REF!,$D65,MATCH(L$10,#REF!,0)), "")</f>
        <v/>
      </c>
      <c r="M65" s="30" t="str">
        <f>IFERROR(INDEX(#REF!,$D65,MATCH(M$10,#REF!,0)), "")</f>
        <v/>
      </c>
      <c r="N65" s="30" t="str">
        <f>IFERROR(INDEX(#REF!,$D65,MATCH(N$10,#REF!,0)), "")</f>
        <v/>
      </c>
      <c r="O65" s="30" t="str">
        <f>IFERROR(INDEX(#REF!,$D65,MATCH(O$10,#REF!,0)), "")</f>
        <v/>
      </c>
      <c r="P65" s="30" t="str">
        <f>IFERROR(INDEX(#REF!,$D65,MATCH(P$10,#REF!,0)), "")</f>
        <v/>
      </c>
      <c r="Q65" s="30" t="str">
        <f>IFERROR(INDEX(#REF!,$D65,MATCH(Q$10,#REF!,0)), "")</f>
        <v/>
      </c>
      <c r="R65" s="30" t="str">
        <f>IFERROR(INDEX(#REF!,$D65,MATCH(R$10,#REF!,0)), "")</f>
        <v/>
      </c>
      <c r="S65" s="30" t="str">
        <f>IFERROR(INDEX(#REF!,$D65,MATCH(S$10,#REF!,0)), "")</f>
        <v/>
      </c>
    </row>
    <row r="66" spans="1:19" hidden="1" x14ac:dyDescent="0.25">
      <c r="A66" s="11" t="s">
        <v>61</v>
      </c>
      <c r="B66" s="35" t="s">
        <v>53</v>
      </c>
      <c r="C66" s="33" t="str">
        <f t="shared" si="47"/>
        <v>2016:1:5:7:NORTH</v>
      </c>
      <c r="D66" s="25" t="e">
        <f>MATCH($C66,#REF!, 0)</f>
        <v>#REF!</v>
      </c>
      <c r="E66" s="19" t="str">
        <f>IFERROR(INDEX(#REF!,$D66,MATCH(E$10,#REF!,0)), "")</f>
        <v/>
      </c>
      <c r="F66" s="19" t="str">
        <f>IFERROR(INDEX(#REF!,$D66,MATCH(F$10,#REF!,0)), "")</f>
        <v/>
      </c>
      <c r="G66" s="19" t="str">
        <f>IFERROR(INDEX(#REF!,$D66,MATCH(G$10,#REF!,0)), "")</f>
        <v/>
      </c>
      <c r="H66" s="19" t="str">
        <f>IFERROR(INDEX(#REF!,$D66,MATCH(H$10,#REF!,0)), "")</f>
        <v/>
      </c>
      <c r="I66" s="19" t="str">
        <f>IFERROR(INDEX(#REF!,$D66,MATCH(I$10,#REF!,0)), "")</f>
        <v/>
      </c>
      <c r="J66" s="30" t="str">
        <f>IFERROR(INDEX(#REF!,$D66,MATCH(J$10,#REF!,0)), "")</f>
        <v/>
      </c>
      <c r="K66" s="30" t="str">
        <f>IFERROR(INDEX(#REF!,$D66,MATCH(K$10,#REF!,0)), "")</f>
        <v/>
      </c>
      <c r="L66" s="30" t="str">
        <f>IFERROR(INDEX(#REF!,$D66,MATCH(L$10,#REF!,0)), "")</f>
        <v/>
      </c>
      <c r="M66" s="30" t="str">
        <f>IFERROR(INDEX(#REF!,$D66,MATCH(M$10,#REF!,0)), "")</f>
        <v/>
      </c>
      <c r="N66" s="30" t="str">
        <f>IFERROR(INDEX(#REF!,$D66,MATCH(N$10,#REF!,0)), "")</f>
        <v/>
      </c>
      <c r="O66" s="30" t="str">
        <f>IFERROR(INDEX(#REF!,$D66,MATCH(O$10,#REF!,0)), "")</f>
        <v/>
      </c>
      <c r="P66" s="30" t="str">
        <f>IFERROR(INDEX(#REF!,$D66,MATCH(P$10,#REF!,0)), "")</f>
        <v/>
      </c>
      <c r="Q66" s="30" t="str">
        <f>IFERROR(INDEX(#REF!,$D66,MATCH(Q$10,#REF!,0)), "")</f>
        <v/>
      </c>
      <c r="R66" s="30" t="str">
        <f>IFERROR(INDEX(#REF!,$D66,MATCH(R$10,#REF!,0)), "")</f>
        <v/>
      </c>
      <c r="S66" s="30" t="str">
        <f>IFERROR(INDEX(#REF!,$D66,MATCH(S$10,#REF!,0)), "")</f>
        <v/>
      </c>
    </row>
    <row r="67" spans="1:19" hidden="1" x14ac:dyDescent="0.25">
      <c r="A67" s="11" t="s">
        <v>64</v>
      </c>
      <c r="B67" s="35" t="s">
        <v>53</v>
      </c>
      <c r="C67" s="33" t="str">
        <f t="shared" si="47"/>
        <v>2016:1:5:7:SOUTH</v>
      </c>
      <c r="D67" s="25" t="e">
        <f>MATCH($C67,#REF!, 0)</f>
        <v>#REF!</v>
      </c>
      <c r="E67" s="19" t="str">
        <f>IFERROR(INDEX(#REF!,$D67,MATCH(E$10,#REF!,0)), "")</f>
        <v/>
      </c>
      <c r="F67" s="19" t="str">
        <f>IFERROR(INDEX(#REF!,$D67,MATCH(F$10,#REF!,0)), "")</f>
        <v/>
      </c>
      <c r="G67" s="19" t="str">
        <f>IFERROR(INDEX(#REF!,$D67,MATCH(G$10,#REF!,0)), "")</f>
        <v/>
      </c>
      <c r="H67" s="19" t="str">
        <f>IFERROR(INDEX(#REF!,$D67,MATCH(H$10,#REF!,0)), "")</f>
        <v/>
      </c>
      <c r="I67" s="19" t="str">
        <f>IFERROR(INDEX(#REF!,$D67,MATCH(I$10,#REF!,0)), "")</f>
        <v/>
      </c>
      <c r="J67" s="30" t="str">
        <f>IFERROR(INDEX(#REF!,$D67,MATCH(J$10,#REF!,0)), "")</f>
        <v/>
      </c>
      <c r="K67" s="30" t="str">
        <f>IFERROR(INDEX(#REF!,$D67,MATCH(K$10,#REF!,0)), "")</f>
        <v/>
      </c>
      <c r="L67" s="30" t="str">
        <f>IFERROR(INDEX(#REF!,$D67,MATCH(L$10,#REF!,0)), "")</f>
        <v/>
      </c>
      <c r="M67" s="30" t="str">
        <f>IFERROR(INDEX(#REF!,$D67,MATCH(M$10,#REF!,0)), "")</f>
        <v/>
      </c>
      <c r="N67" s="30" t="str">
        <f>IFERROR(INDEX(#REF!,$D67,MATCH(N$10,#REF!,0)), "")</f>
        <v/>
      </c>
      <c r="O67" s="30" t="str">
        <f>IFERROR(INDEX(#REF!,$D67,MATCH(O$10,#REF!,0)), "")</f>
        <v/>
      </c>
      <c r="P67" s="30" t="str">
        <f>IFERROR(INDEX(#REF!,$D67,MATCH(P$10,#REF!,0)), "")</f>
        <v/>
      </c>
      <c r="Q67" s="30" t="str">
        <f>IFERROR(INDEX(#REF!,$D67,MATCH(Q$10,#REF!,0)), "")</f>
        <v/>
      </c>
      <c r="R67" s="30" t="str">
        <f>IFERROR(INDEX(#REF!,$D67,MATCH(R$10,#REF!,0)), "")</f>
        <v/>
      </c>
      <c r="S67" s="30" t="str">
        <f>IFERROR(INDEX(#REF!,$D67,MATCH(S$10,#REF!,0)), "")</f>
        <v/>
      </c>
    </row>
    <row r="68" spans="1:19" hidden="1" x14ac:dyDescent="0.25">
      <c r="A68" s="11" t="s">
        <v>63</v>
      </c>
      <c r="B68" s="35" t="s">
        <v>53</v>
      </c>
      <c r="C68" s="33" t="str">
        <f t="shared" si="47"/>
        <v>2016:1:5:7:WEST</v>
      </c>
      <c r="D68" s="25" t="e">
        <f>MATCH($C68,#REF!, 0)</f>
        <v>#REF!</v>
      </c>
      <c r="E68" s="19" t="str">
        <f>IFERROR(INDEX(#REF!,$D68,MATCH(E$10,#REF!,0)), "")</f>
        <v/>
      </c>
      <c r="F68" s="19" t="str">
        <f>IFERROR(INDEX(#REF!,$D68,MATCH(F$10,#REF!,0)), "")</f>
        <v/>
      </c>
      <c r="G68" s="19" t="str">
        <f>IFERROR(INDEX(#REF!,$D68,MATCH(G$10,#REF!,0)), "")</f>
        <v/>
      </c>
      <c r="H68" s="19" t="str">
        <f>IFERROR(INDEX(#REF!,$D68,MATCH(H$10,#REF!,0)), "")</f>
        <v/>
      </c>
      <c r="I68" s="19" t="str">
        <f>IFERROR(INDEX(#REF!,$D68,MATCH(I$10,#REF!,0)), "")</f>
        <v/>
      </c>
      <c r="J68" s="30" t="str">
        <f>IFERROR(INDEX(#REF!,$D68,MATCH(J$10,#REF!,0)), "")</f>
        <v/>
      </c>
      <c r="K68" s="30" t="str">
        <f>IFERROR(INDEX(#REF!,$D68,MATCH(K$10,#REF!,0)), "")</f>
        <v/>
      </c>
      <c r="L68" s="30" t="str">
        <f>IFERROR(INDEX(#REF!,$D68,MATCH(L$10,#REF!,0)), "")</f>
        <v/>
      </c>
      <c r="M68" s="30" t="str">
        <f>IFERROR(INDEX(#REF!,$D68,MATCH(M$10,#REF!,0)), "")</f>
        <v/>
      </c>
      <c r="N68" s="30" t="str">
        <f>IFERROR(INDEX(#REF!,$D68,MATCH(N$10,#REF!,0)), "")</f>
        <v/>
      </c>
      <c r="O68" s="30" t="str">
        <f>IFERROR(INDEX(#REF!,$D68,MATCH(O$10,#REF!,0)), "")</f>
        <v/>
      </c>
      <c r="P68" s="30" t="str">
        <f>IFERROR(INDEX(#REF!,$D68,MATCH(P$10,#REF!,0)), "")</f>
        <v/>
      </c>
      <c r="Q68" s="30" t="str">
        <f>IFERROR(INDEX(#REF!,$D68,MATCH(Q$10,#REF!,0)), "")</f>
        <v/>
      </c>
      <c r="R68" s="30" t="str">
        <f>IFERROR(INDEX(#REF!,$D68,MATCH(R$10,#REF!,0)), "")</f>
        <v/>
      </c>
      <c r="S68" s="30" t="str">
        <f>IFERROR(INDEX(#REF!,$D68,MATCH(S$10,#REF!,0)), "")</f>
        <v/>
      </c>
    </row>
    <row r="69" spans="1:19" hidden="1" x14ac:dyDescent="0.25">
      <c r="A69" s="11" t="s">
        <v>62</v>
      </c>
      <c r="B69" s="35" t="s">
        <v>53</v>
      </c>
      <c r="C69" s="33" t="str">
        <f t="shared" si="47"/>
        <v>2016:1:5:7:EAST</v>
      </c>
      <c r="D69" s="25" t="e">
        <f>MATCH($C69,#REF!, 0)</f>
        <v>#REF!</v>
      </c>
      <c r="E69" s="19" t="str">
        <f>IFERROR(INDEX(#REF!,$D69,MATCH(E$10,#REF!,0)), "")</f>
        <v/>
      </c>
      <c r="F69" s="19" t="str">
        <f>IFERROR(INDEX(#REF!,$D69,MATCH(F$10,#REF!,0)), "")</f>
        <v/>
      </c>
      <c r="G69" s="19" t="str">
        <f>IFERROR(INDEX(#REF!,$D69,MATCH(G$10,#REF!,0)), "")</f>
        <v/>
      </c>
      <c r="H69" s="19" t="str">
        <f>IFERROR(INDEX(#REF!,$D69,MATCH(H$10,#REF!,0)), "")</f>
        <v/>
      </c>
      <c r="I69" s="19" t="str">
        <f>IFERROR(INDEX(#REF!,$D69,MATCH(I$10,#REF!,0)), "")</f>
        <v/>
      </c>
      <c r="J69" s="30" t="str">
        <f>IFERROR(INDEX(#REF!,$D69,MATCH(J$10,#REF!,0)), "")</f>
        <v/>
      </c>
      <c r="K69" s="30" t="str">
        <f>IFERROR(INDEX(#REF!,$D69,MATCH(K$10,#REF!,0)), "")</f>
        <v/>
      </c>
      <c r="L69" s="30" t="str">
        <f>IFERROR(INDEX(#REF!,$D69,MATCH(L$10,#REF!,0)), "")</f>
        <v/>
      </c>
      <c r="M69" s="30" t="str">
        <f>IFERROR(INDEX(#REF!,$D69,MATCH(M$10,#REF!,0)), "")</f>
        <v/>
      </c>
      <c r="N69" s="30" t="str">
        <f>IFERROR(INDEX(#REF!,$D69,MATCH(N$10,#REF!,0)), "")</f>
        <v/>
      </c>
      <c r="O69" s="30" t="str">
        <f>IFERROR(INDEX(#REF!,$D69,MATCH(O$10,#REF!,0)), "")</f>
        <v/>
      </c>
      <c r="P69" s="30" t="str">
        <f>IFERROR(INDEX(#REF!,$D69,MATCH(P$10,#REF!,0)), "")</f>
        <v/>
      </c>
      <c r="Q69" s="30" t="str">
        <f>IFERROR(INDEX(#REF!,$D69,MATCH(Q$10,#REF!,0)), "")</f>
        <v/>
      </c>
      <c r="R69" s="30" t="str">
        <f>IFERROR(INDEX(#REF!,$D69,MATCH(R$10,#REF!,0)), "")</f>
        <v/>
      </c>
      <c r="S69" s="30" t="str">
        <f>IFERROR(INDEX(#REF!,$D69,MATCH(S$10,#REF!,0)), "")</f>
        <v/>
      </c>
    </row>
    <row r="70" spans="1:19" hidden="1" x14ac:dyDescent="0.25">
      <c r="A70" s="11" t="s">
        <v>55</v>
      </c>
      <c r="B70" s="35" t="s">
        <v>53</v>
      </c>
      <c r="C70" s="33" t="str">
        <f t="shared" si="47"/>
        <v>2016:1:5:7:TAOYUAN</v>
      </c>
      <c r="D70" s="25" t="e">
        <f>MATCH($C70,#REF!, 0)</f>
        <v>#REF!</v>
      </c>
      <c r="E70" s="19" t="str">
        <f>IFERROR(INDEX(#REF!,$D70,MATCH(E$10,#REF!,0)), "")</f>
        <v/>
      </c>
      <c r="F70" s="19" t="str">
        <f>IFERROR(INDEX(#REF!,$D70,MATCH(F$10,#REF!,0)), "")</f>
        <v/>
      </c>
      <c r="G70" s="19" t="str">
        <f>IFERROR(INDEX(#REF!,$D70,MATCH(G$10,#REF!,0)), "")</f>
        <v/>
      </c>
      <c r="H70" s="19" t="str">
        <f>IFERROR(INDEX(#REF!,$D70,MATCH(H$10,#REF!,0)), "")</f>
        <v/>
      </c>
      <c r="I70" s="19" t="str">
        <f>IFERROR(INDEX(#REF!,$D70,MATCH(I$10,#REF!,0)), "")</f>
        <v/>
      </c>
      <c r="J70" s="30" t="str">
        <f>IFERROR(INDEX(#REF!,$D70,MATCH(J$10,#REF!,0)), "")</f>
        <v/>
      </c>
      <c r="K70" s="30" t="str">
        <f>IFERROR(INDEX(#REF!,$D70,MATCH(K$10,#REF!,0)), "")</f>
        <v/>
      </c>
      <c r="L70" s="30" t="str">
        <f>IFERROR(INDEX(#REF!,$D70,MATCH(L$10,#REF!,0)), "")</f>
        <v/>
      </c>
      <c r="M70" s="30" t="str">
        <f>IFERROR(INDEX(#REF!,$D70,MATCH(M$10,#REF!,0)), "")</f>
        <v/>
      </c>
      <c r="N70" s="30" t="str">
        <f>IFERROR(INDEX(#REF!,$D70,MATCH(N$10,#REF!,0)), "")</f>
        <v/>
      </c>
      <c r="O70" s="30" t="str">
        <f>IFERROR(INDEX(#REF!,$D70,MATCH(O$10,#REF!,0)), "")</f>
        <v/>
      </c>
      <c r="P70" s="30" t="str">
        <f>IFERROR(INDEX(#REF!,$D70,MATCH(P$10,#REF!,0)), "")</f>
        <v/>
      </c>
      <c r="Q70" s="30" t="str">
        <f>IFERROR(INDEX(#REF!,$D70,MATCH(Q$10,#REF!,0)), "")</f>
        <v/>
      </c>
      <c r="R70" s="30" t="str">
        <f>IFERROR(INDEX(#REF!,$D70,MATCH(R$10,#REF!,0)), "")</f>
        <v/>
      </c>
      <c r="S70" s="30" t="str">
        <f>IFERROR(INDEX(#REF!,$D70,MATCH(S$10,#REF!,0)), "")</f>
        <v/>
      </c>
    </row>
    <row r="71" spans="1:19" x14ac:dyDescent="0.25">
      <c r="B71" s="32" t="s">
        <v>53</v>
      </c>
      <c r="C71" s="33"/>
      <c r="D71" s="33"/>
      <c r="E71" s="34">
        <f>SUM(E60:E70)</f>
        <v>0</v>
      </c>
      <c r="F71" s="34">
        <f t="shared" ref="F71" si="48">SUM(F60:F70)</f>
        <v>0</v>
      </c>
      <c r="G71" s="34">
        <f t="shared" ref="G71" si="49">SUM(G60:G70)</f>
        <v>0</v>
      </c>
      <c r="H71" s="34">
        <f t="shared" ref="H71" si="50">SUM(H60:H70)</f>
        <v>0</v>
      </c>
      <c r="I71" s="34">
        <f t="shared" ref="I71" si="51">SUM(I60:I70)</f>
        <v>0</v>
      </c>
      <c r="J71" s="34">
        <f t="shared" ref="J71" si="52">SUM(J60:J70)</f>
        <v>0</v>
      </c>
      <c r="K71" s="34">
        <f t="shared" ref="K71" si="53">SUM(K60:K70)</f>
        <v>0</v>
      </c>
      <c r="L71" s="34">
        <f t="shared" ref="L71" si="54">SUM(L60:L70)</f>
        <v>0</v>
      </c>
      <c r="M71" s="34">
        <f t="shared" ref="M71" si="55">SUM(M60:M70)</f>
        <v>0</v>
      </c>
      <c r="N71" s="34">
        <f t="shared" ref="N71" si="56">SUM(N60:N70)</f>
        <v>0</v>
      </c>
      <c r="O71" s="34">
        <f t="shared" ref="O71" si="57">SUM(O60:O70)</f>
        <v>0</v>
      </c>
      <c r="P71" s="34">
        <f t="shared" ref="P71" si="58">SUM(P60:P70)</f>
        <v>0</v>
      </c>
      <c r="Q71" s="34">
        <f t="shared" ref="Q71" si="59">SUM(Q60:Q70)</f>
        <v>0</v>
      </c>
      <c r="R71" s="34">
        <f t="shared" ref="R71" si="60">SUM(R60:R70)</f>
        <v>0</v>
      </c>
      <c r="S71" s="34">
        <f t="shared" ref="S71" si="61">SUM(S60:S70)</f>
        <v>0</v>
      </c>
    </row>
    <row r="72" spans="1:19" x14ac:dyDescent="0.25">
      <c r="B72" s="17" t="s">
        <v>67</v>
      </c>
      <c r="C72" s="18"/>
      <c r="D72" s="18"/>
      <c r="E72" s="20">
        <f>E71+E59+E47+E35+E23</f>
        <v>0</v>
      </c>
      <c r="F72" s="20">
        <f t="shared" ref="F72:I72" si="62">F71+F59+F47+F35+F23</f>
        <v>0</v>
      </c>
      <c r="G72" s="20">
        <f t="shared" si="62"/>
        <v>0</v>
      </c>
      <c r="H72" s="20">
        <f t="shared" si="62"/>
        <v>0</v>
      </c>
      <c r="I72" s="20">
        <f t="shared" si="62"/>
        <v>0</v>
      </c>
      <c r="J72" s="20">
        <f t="shared" ref="J72" si="63">J71+J59+J47+J35+J23</f>
        <v>0</v>
      </c>
      <c r="K72" s="20">
        <f t="shared" ref="K72" si="64">K71+K59+K47+K35+K23</f>
        <v>0</v>
      </c>
      <c r="L72" s="20">
        <f t="shared" ref="L72" si="65">L71+L59+L47+L35+L23</f>
        <v>0</v>
      </c>
      <c r="M72" s="20">
        <f t="shared" ref="M72" si="66">M71+M59+M47+M35+M23</f>
        <v>0</v>
      </c>
      <c r="N72" s="20">
        <f t="shared" ref="N72" si="67">N71+N59+N47+N35+N23</f>
        <v>0</v>
      </c>
      <c r="O72" s="20">
        <f t="shared" ref="O72" si="68">O71+O59+O47+O35+O23</f>
        <v>0</v>
      </c>
      <c r="P72" s="20">
        <f t="shared" ref="P72" si="69">P71+P59+P47+P35+P23</f>
        <v>0</v>
      </c>
      <c r="Q72" s="20">
        <f t="shared" ref="Q72" si="70">Q71+Q59+Q47+Q35+Q23</f>
        <v>0</v>
      </c>
      <c r="R72" s="20">
        <f t="shared" ref="R72" si="71">R71+R59+R47+R35+R23</f>
        <v>0</v>
      </c>
      <c r="S72" s="20">
        <f t="shared" ref="S72" si="72">S71+S59+S47+S35+S23</f>
        <v>0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B1" workbookViewId="0">
      <selection activeCell="L22" sqref="L22"/>
    </sheetView>
  </sheetViews>
  <sheetFormatPr defaultRowHeight="15" x14ac:dyDescent="0.25"/>
  <cols>
    <col min="1" max="1" width="19.85546875" hidden="1" customWidth="1"/>
    <col min="2" max="2" width="22.42578125" style="11" bestFit="1" customWidth="1"/>
    <col min="3" max="3" width="24.28515625" hidden="1" customWidth="1"/>
    <col min="4" max="4" width="11" hidden="1" customWidth="1"/>
    <col min="5" max="5" width="25.7109375" customWidth="1"/>
    <col min="6" max="9" width="7.7109375" customWidth="1"/>
  </cols>
  <sheetData>
    <row r="1" spans="1:9" ht="18.75" customHeight="1" x14ac:dyDescent="0.3">
      <c r="A1" s="2"/>
      <c r="B1" s="13" t="s">
        <v>25</v>
      </c>
      <c r="C1" s="44"/>
      <c r="D1" s="53"/>
      <c r="E1" s="3"/>
      <c r="F1" s="57" t="s">
        <v>360</v>
      </c>
      <c r="G1" s="57" t="s">
        <v>357</v>
      </c>
      <c r="H1" s="57" t="s">
        <v>355</v>
      </c>
      <c r="I1" s="57" t="s">
        <v>356</v>
      </c>
    </row>
    <row r="2" spans="1:9" ht="18.75" customHeight="1" x14ac:dyDescent="0.3">
      <c r="A2" s="2"/>
      <c r="B2" s="14">
        <f>DATE</f>
        <v>42393</v>
      </c>
      <c r="C2" s="46"/>
      <c r="D2" s="49"/>
      <c r="E2" s="4"/>
      <c r="F2" s="58"/>
      <c r="G2" s="58"/>
      <c r="H2" s="58"/>
      <c r="I2" s="58"/>
    </row>
    <row r="3" spans="1:9" ht="28.5" x14ac:dyDescent="0.25">
      <c r="A3" s="2"/>
      <c r="B3" s="9" t="s">
        <v>364</v>
      </c>
      <c r="D3" s="49"/>
      <c r="E3" s="9" t="s">
        <v>28</v>
      </c>
      <c r="F3" s="58"/>
      <c r="G3" s="58"/>
      <c r="H3" s="58"/>
      <c r="I3" s="58"/>
    </row>
    <row r="4" spans="1:9" ht="18.75" customHeight="1" x14ac:dyDescent="0.3">
      <c r="A4" s="2"/>
      <c r="B4" s="4"/>
      <c r="C4" s="46"/>
      <c r="D4" s="49"/>
      <c r="E4" s="4"/>
      <c r="F4" s="58"/>
      <c r="G4" s="58"/>
      <c r="H4" s="58"/>
      <c r="I4" s="58"/>
    </row>
    <row r="5" spans="1:9" ht="15" customHeight="1" x14ac:dyDescent="0.3">
      <c r="A5" s="2"/>
      <c r="B5" s="4"/>
      <c r="C5" s="46"/>
      <c r="D5" s="49"/>
      <c r="E5" s="4"/>
      <c r="F5" s="58"/>
      <c r="G5" s="58"/>
      <c r="H5" s="58"/>
      <c r="I5" s="58"/>
    </row>
    <row r="6" spans="1:9" ht="18.75" x14ac:dyDescent="0.3">
      <c r="A6" s="2"/>
      <c r="B6" s="4"/>
      <c r="C6" s="46"/>
      <c r="D6" s="49"/>
      <c r="E6" s="4"/>
      <c r="F6" s="58"/>
      <c r="G6" s="58"/>
      <c r="H6" s="58"/>
      <c r="I6" s="58"/>
    </row>
    <row r="7" spans="1:9" ht="15" customHeight="1" x14ac:dyDescent="0.3">
      <c r="A7" s="2"/>
      <c r="B7" s="4"/>
      <c r="C7" s="46"/>
      <c r="D7" s="49"/>
      <c r="E7" s="4"/>
      <c r="F7" s="58"/>
      <c r="G7" s="58"/>
      <c r="H7" s="58"/>
      <c r="I7" s="58"/>
    </row>
    <row r="8" spans="1:9" ht="86.25" customHeight="1" x14ac:dyDescent="0.25">
      <c r="A8" s="2"/>
      <c r="B8" s="7" t="s">
        <v>376</v>
      </c>
      <c r="C8" s="46"/>
      <c r="D8" s="49"/>
      <c r="E8" s="7" t="s">
        <v>358</v>
      </c>
      <c r="F8" s="59"/>
      <c r="G8" s="59"/>
      <c r="H8" s="59"/>
      <c r="I8" s="59"/>
    </row>
    <row r="9" spans="1:9" x14ac:dyDescent="0.25">
      <c r="A9" s="2" t="s">
        <v>2</v>
      </c>
      <c r="B9" s="15"/>
      <c r="E9" s="15"/>
      <c r="F9" s="47"/>
      <c r="G9" s="47"/>
      <c r="H9" s="47"/>
      <c r="I9" s="48"/>
    </row>
    <row r="10" spans="1:9" hidden="1" x14ac:dyDescent="0.25">
      <c r="A10" s="2"/>
      <c r="B10" s="5"/>
      <c r="C10" s="46" t="s">
        <v>18</v>
      </c>
      <c r="D10" s="52" t="s">
        <v>19</v>
      </c>
      <c r="E10" s="5" t="s">
        <v>371</v>
      </c>
      <c r="F10" s="15" t="s">
        <v>359</v>
      </c>
      <c r="G10" s="15" t="s">
        <v>363</v>
      </c>
      <c r="H10" s="15" t="s">
        <v>361</v>
      </c>
      <c r="I10" s="15" t="s">
        <v>362</v>
      </c>
    </row>
    <row r="11" spans="1:9" x14ac:dyDescent="0.25">
      <c r="A11" s="6" t="s">
        <v>47</v>
      </c>
      <c r="B11" s="8" t="s">
        <v>45</v>
      </c>
      <c r="C11" s="5" t="str">
        <f t="shared" ref="C11:C15" si="0">CONCATENATE(YEAR,":",MONTH,":",WEEK,":",DAY,":",$A11)</f>
        <v>2016:1:4:7:ASSISTANTS</v>
      </c>
      <c r="D11" s="5">
        <f>MATCH($C11,DATA_BY_COMP!$A:$A,0)</f>
        <v>96</v>
      </c>
      <c r="E11" s="5" t="str">
        <f>IFERROR(INDEX(DATA_BY_COMP!$A:$AA,$D11,MATCH(E$10,DATA_BY_COMP!$A$1:$AA$1,0)), "")</f>
        <v>Intermediate</v>
      </c>
      <c r="F11" s="19">
        <f>IFERROR(INDEX(DATA_BY_COMP!$A:$AA,$D11,MATCH(F$10,DATA_BY_COMP!$A$1:$AA$1,0)), "")</f>
        <v>0</v>
      </c>
      <c r="G11" s="19">
        <f>IFERROR(INDEX(DATA_BY_COMP!$A:$AA,$D11,MATCH(G$10,DATA_BY_COMP!$A$1:$AA$1,0)), "")</f>
        <v>0</v>
      </c>
      <c r="H11" s="19">
        <f>IFERROR(INDEX(DATA_BY_COMP!$A:$AA,$D11,MATCH(H$10,DATA_BY_COMP!$A$1:$AA$1,0)), "")</f>
        <v>7</v>
      </c>
      <c r="I11" s="19">
        <f>IFERROR(INDEX(DATA_BY_COMP!$A:$AA,$D11,MATCH(I$10,DATA_BY_COMP!$A$1:$AA$1,0)), "")</f>
        <v>3</v>
      </c>
    </row>
    <row r="12" spans="1:9" s="11" customFormat="1" x14ac:dyDescent="0.25">
      <c r="A12" s="6" t="s">
        <v>47</v>
      </c>
      <c r="B12" s="38"/>
      <c r="C12" s="39" t="str">
        <f>CONCATENATE(LAST_WEEK_YEAR,":",LAST_WEEK_MONTH,":",LAST_WEEK_WEEK,":",LAST_WEEK_DAY,":",$A12)</f>
        <v>2016:1:3:7:ASSISTANTS</v>
      </c>
      <c r="D12" s="39" t="e">
        <f>MATCH($C12,DATA_BY_COMP!$A:$A,0)</f>
        <v>#N/A</v>
      </c>
      <c r="E12" s="39" t="str">
        <f>IFERROR(INDEX(DATA_BY_COMP!$A:$AA,$D12,MATCH(E$10,DATA_BY_COMP!$A$1:$AA$1,0)), "")</f>
        <v/>
      </c>
      <c r="F12" s="40" t="str">
        <f>IFERROR(INDEX(DATA_BY_COMP!$A:$AA,$D12,MATCH(F$10,DATA_BY_COMP!$A$1:$AA$1,0)), "")</f>
        <v/>
      </c>
      <c r="G12" s="40" t="str">
        <f>IFERROR(INDEX(DATA_BY_COMP!$A:$AA,$D12,MATCH(G$10,DATA_BY_COMP!$A$1:$AA$1,0)), "")</f>
        <v/>
      </c>
      <c r="H12" s="40" t="str">
        <f>IFERROR(INDEX(DATA_BY_COMP!$A:$AA,$D12,MATCH(H$10,DATA_BY_COMP!$A$1:$AA$1,0)), "")</f>
        <v/>
      </c>
      <c r="I12" s="40" t="str">
        <f>IFERROR(INDEX(DATA_BY_COMP!$A:$AA,$D12,MATCH(I$10,DATA_BY_COMP!$A$1:$AA$1,0)), "")</f>
        <v/>
      </c>
    </row>
    <row r="13" spans="1:9" s="11" customFormat="1" x14ac:dyDescent="0.25">
      <c r="A13" s="6" t="s">
        <v>48</v>
      </c>
      <c r="B13" s="8" t="s">
        <v>46</v>
      </c>
      <c r="C13" s="5" t="str">
        <f t="shared" si="0"/>
        <v>2016:1:4:7:TOUR_S</v>
      </c>
      <c r="D13" s="5">
        <f>MATCH($C13,DATA_BY_COMP!$A:$A,0)</f>
        <v>150</v>
      </c>
      <c r="E13" s="5" t="str">
        <f>IFERROR(INDEX(DATA_BY_COMP!$A:$AA,$D13,MATCH(E$10,DATA_BY_COMP!$A$1:$AA$1,0)), "")</f>
        <v>Advanced</v>
      </c>
      <c r="F13" s="19">
        <f>IFERROR(INDEX(DATA_BY_COMP!$A:$AA,$D13,MATCH(F$10,DATA_BY_COMP!$A$1:$AA$1,0)), "")</f>
        <v>2</v>
      </c>
      <c r="G13" s="19">
        <f>IFERROR(INDEX(DATA_BY_COMP!$A:$AA,$D13,MATCH(G$10,DATA_BY_COMP!$A$1:$AA$1,0)), "")</f>
        <v>1</v>
      </c>
      <c r="H13" s="19">
        <f>IFERROR(INDEX(DATA_BY_COMP!$A:$AA,$D13,MATCH(H$10,DATA_BY_COMP!$A$1:$AA$1,0)), "")</f>
        <v>2</v>
      </c>
      <c r="I13" s="19">
        <f>IFERROR(INDEX(DATA_BY_COMP!$A:$AA,$D13,MATCH(I$10,DATA_BY_COMP!$A$1:$AA$1,0)), "")</f>
        <v>4</v>
      </c>
    </row>
    <row r="14" spans="1:9" x14ac:dyDescent="0.25">
      <c r="A14" s="6" t="s">
        <v>48</v>
      </c>
      <c r="B14" s="38"/>
      <c r="C14" s="39" t="str">
        <f>CONCATENATE(LAST_WEEK_YEAR,":",LAST_WEEK_MONTH,":",LAST_WEEK_WEEK,":",LAST_WEEK_DAY,":",$A14)</f>
        <v>2016:1:3:7:TOUR_S</v>
      </c>
      <c r="D14" s="39" t="e">
        <f>MATCH($C14,DATA_BY_COMP!$A:$A,0)</f>
        <v>#N/A</v>
      </c>
      <c r="E14" s="39" t="str">
        <f>IFERROR(INDEX(DATA_BY_COMP!$A:$AA,$D14,MATCH(E$10,DATA_BY_COMP!$A$1:$AA$1,0)), "")</f>
        <v/>
      </c>
      <c r="F14" s="40" t="str">
        <f>IFERROR(INDEX(DATA_BY_COMP!$A:$AA,$D14,MATCH(F$10,DATA_BY_COMP!$A$1:$AA$1,0)), "")</f>
        <v/>
      </c>
      <c r="G14" s="40" t="str">
        <f>IFERROR(INDEX(DATA_BY_COMP!$A:$AA,$D14,MATCH(G$10,DATA_BY_COMP!$A$1:$AA$1,0)), "")</f>
        <v/>
      </c>
      <c r="H14" s="40" t="str">
        <f>IFERROR(INDEX(DATA_BY_COMP!$A:$AA,$D14,MATCH(H$10,DATA_BY_COMP!$A$1:$AA$1,0)), "")</f>
        <v/>
      </c>
      <c r="I14" s="40" t="str">
        <f>IFERROR(INDEX(DATA_BY_COMP!$A:$AA,$D14,MATCH(I$10,DATA_BY_COMP!$A$1:$AA$1,0)), "")</f>
        <v/>
      </c>
    </row>
    <row r="15" spans="1:9" s="11" customFormat="1" x14ac:dyDescent="0.25">
      <c r="A15" s="6" t="s">
        <v>24</v>
      </c>
      <c r="B15" s="8" t="s">
        <v>378</v>
      </c>
      <c r="C15" s="5" t="str">
        <f t="shared" si="0"/>
        <v>2016:1:4:7:OFFICE_E</v>
      </c>
      <c r="D15" s="5" t="e">
        <f>MATCH($C15,DATA_BY_COMP!$A:$A,0)</f>
        <v>#N/A</v>
      </c>
      <c r="E15" s="5" t="str">
        <f>IFERROR(INDEX(DATA_BY_COMP!$A:$AA,$D15,MATCH(E$10,DATA_BY_COMP!$A$1:$AA$1,0)), "")</f>
        <v/>
      </c>
      <c r="F15" s="19" t="str">
        <f>IFERROR(INDEX(DATA_BY_COMP!$A:$AA,$D15,MATCH(F$10,DATA_BY_COMP!$A$1:$AA$1,0)), "")</f>
        <v/>
      </c>
      <c r="G15" s="19" t="str">
        <f>IFERROR(INDEX(DATA_BY_COMP!$A:$AA,$D15,MATCH(G$10,DATA_BY_COMP!$A$1:$AA$1,0)), "")</f>
        <v/>
      </c>
      <c r="H15" s="19" t="str">
        <f>IFERROR(INDEX(DATA_BY_COMP!$A:$AA,$D15,MATCH(H$10,DATA_BY_COMP!$A$1:$AA$1,0)), "")</f>
        <v/>
      </c>
      <c r="I15" s="19" t="str">
        <f>IFERROR(INDEX(DATA_BY_COMP!$A:$AA,$D15,MATCH(I$10,DATA_BY_COMP!$A$1:$AA$1,0)), "")</f>
        <v/>
      </c>
    </row>
    <row r="16" spans="1:9" x14ac:dyDescent="0.25">
      <c r="A16" s="6" t="s">
        <v>24</v>
      </c>
      <c r="B16" s="38"/>
      <c r="C16" s="39" t="str">
        <f>CONCATENATE(LAST_WEEK_YEAR,":",LAST_WEEK_MONTH,":",LAST_WEEK_WEEK,":",LAST_WEEK_DAY,":",$A16)</f>
        <v>2016:1:3:7:OFFICE_E</v>
      </c>
      <c r="D16" s="39" t="e">
        <f>MATCH($C16,DATA_BY_COMP!$A:$A,0)</f>
        <v>#N/A</v>
      </c>
      <c r="E16" s="39" t="str">
        <f>IFERROR(INDEX(DATA_BY_COMP!$A:$AA,$D16,MATCH(E$10,DATA_BY_COMP!$A$1:$AA$1,0)), "")</f>
        <v/>
      </c>
      <c r="F16" s="40" t="str">
        <f>IFERROR(INDEX(DATA_BY_COMP!$A:$AA,$D16,MATCH(F$10,DATA_BY_COMP!$A$1:$AA$1,0)), "")</f>
        <v/>
      </c>
      <c r="G16" s="40" t="str">
        <f>IFERROR(INDEX(DATA_BY_COMP!$A:$AA,$D16,MATCH(G$10,DATA_BY_COMP!$A$1:$AA$1,0)), "")</f>
        <v/>
      </c>
      <c r="H16" s="40" t="str">
        <f>IFERROR(INDEX(DATA_BY_COMP!$A:$AA,$D16,MATCH(H$10,DATA_BY_COMP!$A$1:$AA$1,0)), "")</f>
        <v/>
      </c>
      <c r="I16" s="40" t="str">
        <f>IFERROR(INDEX(DATA_BY_COMP!$A:$AA,$D16,MATCH(I$10,DATA_BY_COMP!$A$1:$AA$1,0)), "")</f>
        <v/>
      </c>
    </row>
    <row r="17" spans="1:9" x14ac:dyDescent="0.25">
      <c r="A17" s="6"/>
      <c r="B17" s="17" t="s">
        <v>27</v>
      </c>
      <c r="C17" s="18"/>
      <c r="D17" s="18"/>
      <c r="E17" s="18"/>
      <c r="F17" s="20">
        <f t="shared" ref="F17:I17" si="1">SUM(F11:F16)</f>
        <v>2</v>
      </c>
      <c r="G17" s="20">
        <f t="shared" si="1"/>
        <v>1</v>
      </c>
      <c r="H17" s="20">
        <f t="shared" si="1"/>
        <v>9</v>
      </c>
      <c r="I17" s="20">
        <f t="shared" si="1"/>
        <v>7</v>
      </c>
    </row>
    <row r="18" spans="1:9" x14ac:dyDescent="0.25">
      <c r="B18" s="50"/>
      <c r="C18" s="45"/>
      <c r="D18" s="45"/>
      <c r="E18" s="45"/>
      <c r="F18" s="45"/>
      <c r="G18" s="45"/>
      <c r="H18" s="45"/>
      <c r="I18" s="51"/>
    </row>
    <row r="19" spans="1:9" x14ac:dyDescent="0.25">
      <c r="B19" s="23" t="s">
        <v>375</v>
      </c>
      <c r="C19" s="27"/>
      <c r="D19" s="27"/>
      <c r="E19" s="27"/>
      <c r="F19" s="27"/>
      <c r="G19" s="27"/>
      <c r="H19" s="27"/>
      <c r="I19" s="28"/>
    </row>
    <row r="20" spans="1:9" x14ac:dyDescent="0.25">
      <c r="A20" t="s">
        <v>54</v>
      </c>
      <c r="B20" s="41" t="s">
        <v>49</v>
      </c>
      <c r="C20" s="42" t="str">
        <f>CONCATENATE(YEAR,":",MONTH,":1:",ENGLISH_REPORT_DAY,":", $A20)</f>
        <v>2016:1:1:3:OFFICE</v>
      </c>
      <c r="D20" s="42" t="e">
        <f>MATCH($C20,DATA_BY_UNIT!$A:$A, 0)</f>
        <v>#N/A</v>
      </c>
      <c r="E20" s="43"/>
      <c r="F20" s="19" t="str">
        <f>IFERROR(INDEX(DATA_BY_UNIT!$A:$Z,$D20,MATCH(F$10,DATA_BY_UNIT!$A$1:$Z$1,0)), "")</f>
        <v/>
      </c>
      <c r="G20" s="30" t="str">
        <f>IFERROR(INDEX(DATA_BY_UNIT!$A:$Z,$D20,MATCH(G$10,DATA_BY_UNIT!$A$1:$Z$1,0)), "")</f>
        <v/>
      </c>
      <c r="H20" s="30" t="str">
        <f>IFERROR(INDEX(DATA_BY_UNIT!$A:$Z,$D20,MATCH(H$10,DATA_BY_UNIT!$A$1:$Z$1,0)), "")</f>
        <v/>
      </c>
      <c r="I20" s="30" t="str">
        <f>IFERROR(INDEX(DATA_BY_UNIT!$A:$Z,$D20,MATCH(I$10,DATA_BY_UNIT!$A$1:$Z$1,0)), "")</f>
        <v/>
      </c>
    </row>
    <row r="21" spans="1:9" x14ac:dyDescent="0.25">
      <c r="A21" t="s">
        <v>54</v>
      </c>
      <c r="B21" s="41" t="s">
        <v>50</v>
      </c>
      <c r="C21" s="42" t="str">
        <f>CONCATENATE(YEAR,":",MONTH,":2:",ENGLISH_REPORT_DAY,":", $A21)</f>
        <v>2016:1:2:3:OFFICE</v>
      </c>
      <c r="D21" s="42" t="e">
        <f>MATCH($C21,DATA_BY_UNIT!$A:$A, 0)</f>
        <v>#N/A</v>
      </c>
      <c r="E21" s="43"/>
      <c r="F21" s="19" t="str">
        <f>IFERROR(INDEX(DATA_BY_UNIT!$A:$Z,$D21,MATCH(F$10,DATA_BY_UNIT!$A$1:$Z$1,0)), "")</f>
        <v/>
      </c>
      <c r="G21" s="30" t="str">
        <f>IFERROR(INDEX(DATA_BY_UNIT!$A:$Z,$D21,MATCH(G$10,DATA_BY_UNIT!$A$1:$Z$1,0)), "")</f>
        <v/>
      </c>
      <c r="H21" s="30" t="str">
        <f>IFERROR(INDEX(DATA_BY_UNIT!$A:$Z,$D21,MATCH(H$10,DATA_BY_UNIT!$A$1:$Z$1,0)), "")</f>
        <v/>
      </c>
      <c r="I21" s="30" t="str">
        <f>IFERROR(INDEX(DATA_BY_UNIT!$A:$Z,$D21,MATCH(I$10,DATA_BY_UNIT!$A$1:$Z$1,0)), "")</f>
        <v/>
      </c>
    </row>
    <row r="22" spans="1:9" x14ac:dyDescent="0.25">
      <c r="A22" t="s">
        <v>54</v>
      </c>
      <c r="B22" s="41" t="s">
        <v>51</v>
      </c>
      <c r="C22" s="42" t="str">
        <f>CONCATENATE(YEAR,":",MONTH,":3:",ENGLISH_REPORT_DAY,":", $A22)</f>
        <v>2016:1:3:3:OFFICE</v>
      </c>
      <c r="D22" s="42" t="e">
        <f>MATCH($C22,DATA_BY_UNIT!$A:$A, 0)</f>
        <v>#N/A</v>
      </c>
      <c r="E22" s="43"/>
      <c r="F22" s="19" t="str">
        <f>IFERROR(INDEX(DATA_BY_UNIT!$A:$Z,$D22,MATCH(F$10,DATA_BY_UNIT!$A$1:$Z$1,0)), "")</f>
        <v/>
      </c>
      <c r="G22" s="30" t="str">
        <f>IFERROR(INDEX(DATA_BY_UNIT!$A:$Z,$D22,MATCH(G$10,DATA_BY_UNIT!$A$1:$Z$1,0)), "")</f>
        <v/>
      </c>
      <c r="H22" s="30" t="str">
        <f>IFERROR(INDEX(DATA_BY_UNIT!$A:$Z,$D22,MATCH(H$10,DATA_BY_UNIT!$A$1:$Z$1,0)), "")</f>
        <v/>
      </c>
      <c r="I22" s="30" t="str">
        <f>IFERROR(INDEX(DATA_BY_UNIT!$A:$Z,$D22,MATCH(I$10,DATA_BY_UNIT!$A$1:$Z$1,0)), "")</f>
        <v/>
      </c>
    </row>
    <row r="23" spans="1:9" x14ac:dyDescent="0.25">
      <c r="A23" t="s">
        <v>54</v>
      </c>
      <c r="B23" s="41" t="s">
        <v>52</v>
      </c>
      <c r="C23" s="42" t="str">
        <f>CONCATENATE(YEAR,":",MONTH,":4:",ENGLISH_REPORT_DAY,":", $A23)</f>
        <v>2016:1:4:3:OFFICE</v>
      </c>
      <c r="D23" s="42" t="e">
        <f>MATCH($C23,DATA_BY_UNIT!$A:$A, 0)</f>
        <v>#N/A</v>
      </c>
      <c r="E23" s="43"/>
      <c r="F23" s="19" t="str">
        <f>IFERROR(INDEX(DATA_BY_UNIT!$A:$Z,$D23,MATCH(F$10,DATA_BY_UNIT!$A$1:$Z$1,0)), "")</f>
        <v/>
      </c>
      <c r="G23" s="30" t="str">
        <f>IFERROR(INDEX(DATA_BY_UNIT!$A:$Z,$D23,MATCH(G$10,DATA_BY_UNIT!$A$1:$Z$1,0)), "")</f>
        <v/>
      </c>
      <c r="H23" s="30" t="str">
        <f>IFERROR(INDEX(DATA_BY_UNIT!$A:$Z,$D23,MATCH(H$10,DATA_BY_UNIT!$A$1:$Z$1,0)), "")</f>
        <v/>
      </c>
      <c r="I23" s="30" t="str">
        <f>IFERROR(INDEX(DATA_BY_UNIT!$A:$Z,$D23,MATCH(I$10,DATA_BY_UNIT!$A$1:$Z$1,0)), "")</f>
        <v/>
      </c>
    </row>
    <row r="24" spans="1:9" x14ac:dyDescent="0.25">
      <c r="A24" t="s">
        <v>54</v>
      </c>
      <c r="B24" s="41" t="s">
        <v>53</v>
      </c>
      <c r="C24" s="42" t="str">
        <f>CONCATENATE(YEAR,":",MONTH,":5:",ENGLISH_REPORT_DAY,":", $A24)</f>
        <v>2016:1:5:3:OFFICE</v>
      </c>
      <c r="D24" s="42" t="e">
        <f>MATCH($C24,DATA_BY_UNIT!$A:$A, 0)</f>
        <v>#N/A</v>
      </c>
      <c r="E24" s="43"/>
      <c r="F24" s="19" t="str">
        <f>IFERROR(INDEX(DATA_BY_UNIT!$A:$Z,$D24,MATCH(F$10,DATA_BY_UNIT!$A$1:$Z$1,0)), "")</f>
        <v/>
      </c>
      <c r="G24" s="30" t="str">
        <f>IFERROR(INDEX(DATA_BY_UNIT!$A:$Z,$D24,MATCH(G$10,DATA_BY_UNIT!$A$1:$Z$1,0)), "")</f>
        <v/>
      </c>
      <c r="H24" s="30" t="str">
        <f>IFERROR(INDEX(DATA_BY_UNIT!$A:$Z,$D24,MATCH(H$10,DATA_BY_UNIT!$A$1:$Z$1,0)), "")</f>
        <v/>
      </c>
      <c r="I24" s="30" t="str">
        <f>IFERROR(INDEX(DATA_BY_UNIT!$A:$Z,$D24,MATCH(I$10,DATA_BY_UNIT!$A$1:$Z$1,0)), "")</f>
        <v/>
      </c>
    </row>
    <row r="25" spans="1:9" x14ac:dyDescent="0.25">
      <c r="B25" s="29" t="s">
        <v>27</v>
      </c>
      <c r="C25" s="26"/>
      <c r="D25" s="26"/>
      <c r="E25" s="26"/>
      <c r="F25" s="31">
        <f t="shared" ref="F25:I25" si="2">SUM(F20:F24)</f>
        <v>0</v>
      </c>
      <c r="G25" s="31">
        <f t="shared" si="2"/>
        <v>0</v>
      </c>
      <c r="H25" s="31">
        <f t="shared" si="2"/>
        <v>0</v>
      </c>
      <c r="I25" s="31">
        <f t="shared" si="2"/>
        <v>0</v>
      </c>
    </row>
    <row r="28" spans="1:9" x14ac:dyDescent="0.25">
      <c r="D28" s="1"/>
    </row>
    <row r="29" spans="1:9" x14ac:dyDescent="0.25">
      <c r="D29" s="1"/>
    </row>
    <row r="30" spans="1:9" x14ac:dyDescent="0.25">
      <c r="D30" s="1"/>
    </row>
  </sheetData>
  <mergeCells count="4">
    <mergeCell ref="F1:F8"/>
    <mergeCell ref="H1:H8"/>
    <mergeCell ref="I1:I8"/>
    <mergeCell ref="G1:G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>
      <selection activeCell="C180" sqref="C180"/>
    </sheetView>
  </sheetViews>
  <sheetFormatPr defaultRowHeight="15" x14ac:dyDescent="0.25"/>
  <cols>
    <col min="1" max="1" width="26.7109375" style="1" bestFit="1" customWidth="1"/>
    <col min="2" max="2" width="14.140625" style="1" bestFit="1" customWidth="1"/>
    <col min="3" max="3" width="12.7109375" style="36" bestFit="1" customWidth="1"/>
    <col min="4" max="4" width="16.7109375" style="36" bestFit="1" customWidth="1"/>
    <col min="5" max="5" width="20.85546875" style="36" bestFit="1" customWidth="1"/>
    <col min="6" max="6" width="15.42578125" style="36" bestFit="1" customWidth="1"/>
    <col min="7" max="7" width="20.5703125" style="36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C1" s="36" t="s">
        <v>371</v>
      </c>
      <c r="D1" s="36" t="s">
        <v>359</v>
      </c>
      <c r="E1" s="36" t="s">
        <v>363</v>
      </c>
      <c r="F1" s="36" t="s">
        <v>361</v>
      </c>
      <c r="G1" s="36" t="s">
        <v>362</v>
      </c>
    </row>
    <row r="2" spans="1:7" x14ac:dyDescent="0.25">
      <c r="A2" s="1" t="s">
        <v>70</v>
      </c>
      <c r="B2" s="1" t="s">
        <v>71</v>
      </c>
      <c r="C2" s="36" t="s">
        <v>370</v>
      </c>
      <c r="D2" s="36">
        <v>0</v>
      </c>
      <c r="E2" s="36">
        <v>0</v>
      </c>
      <c r="F2" s="36">
        <v>0</v>
      </c>
      <c r="G2" s="36">
        <v>0</v>
      </c>
    </row>
    <row r="3" spans="1:7" x14ac:dyDescent="0.25">
      <c r="A3" s="1" t="s">
        <v>72</v>
      </c>
      <c r="B3" s="1" t="s">
        <v>73</v>
      </c>
      <c r="C3" s="36" t="s">
        <v>372</v>
      </c>
      <c r="D3" s="36">
        <v>0</v>
      </c>
      <c r="E3" s="36">
        <v>2</v>
      </c>
      <c r="F3" s="36">
        <v>0</v>
      </c>
      <c r="G3" s="36">
        <v>3</v>
      </c>
    </row>
    <row r="4" spans="1:7" x14ac:dyDescent="0.25">
      <c r="A4" s="1" t="s">
        <v>238</v>
      </c>
      <c r="B4" s="1" t="s">
        <v>239</v>
      </c>
      <c r="C4" s="36" t="s">
        <v>373</v>
      </c>
      <c r="D4" s="36">
        <v>0</v>
      </c>
      <c r="E4" s="36">
        <v>1</v>
      </c>
      <c r="F4" s="36">
        <v>3</v>
      </c>
      <c r="G4" s="36">
        <v>4</v>
      </c>
    </row>
    <row r="5" spans="1:7" x14ac:dyDescent="0.25">
      <c r="A5" s="1" t="s">
        <v>74</v>
      </c>
      <c r="B5" s="1" t="s">
        <v>75</v>
      </c>
      <c r="C5" s="36" t="s">
        <v>374</v>
      </c>
      <c r="D5" s="36">
        <v>1</v>
      </c>
      <c r="E5" s="36">
        <v>0</v>
      </c>
      <c r="F5" s="36">
        <v>0</v>
      </c>
      <c r="G5" s="36">
        <v>2</v>
      </c>
    </row>
    <row r="6" spans="1:7" x14ac:dyDescent="0.25">
      <c r="A6" s="1" t="s">
        <v>76</v>
      </c>
      <c r="B6" s="1" t="s">
        <v>77</v>
      </c>
      <c r="C6" s="36" t="s">
        <v>370</v>
      </c>
      <c r="D6" s="36">
        <v>0</v>
      </c>
      <c r="E6" s="36">
        <v>0</v>
      </c>
      <c r="F6" s="36">
        <v>0</v>
      </c>
      <c r="G6" s="36">
        <v>1</v>
      </c>
    </row>
    <row r="7" spans="1:7" x14ac:dyDescent="0.25">
      <c r="A7" s="1" t="s">
        <v>78</v>
      </c>
      <c r="B7" s="1" t="s">
        <v>79</v>
      </c>
      <c r="C7" s="36" t="s">
        <v>372</v>
      </c>
      <c r="D7" s="36">
        <v>0</v>
      </c>
      <c r="E7" s="36">
        <v>0</v>
      </c>
      <c r="F7" s="36">
        <v>0</v>
      </c>
      <c r="G7" s="36">
        <v>1</v>
      </c>
    </row>
    <row r="8" spans="1:7" x14ac:dyDescent="0.25">
      <c r="A8" s="1" t="s">
        <v>80</v>
      </c>
      <c r="B8" s="1" t="s">
        <v>81</v>
      </c>
      <c r="C8" s="36" t="s">
        <v>373</v>
      </c>
      <c r="D8" s="36">
        <v>0</v>
      </c>
      <c r="E8" s="36">
        <v>0</v>
      </c>
      <c r="F8" s="36">
        <v>3</v>
      </c>
      <c r="G8" s="36">
        <v>3</v>
      </c>
    </row>
    <row r="9" spans="1:7" x14ac:dyDescent="0.25">
      <c r="A9" s="1" t="s">
        <v>82</v>
      </c>
      <c r="B9" s="1" t="s">
        <v>83</v>
      </c>
      <c r="C9" s="36" t="s">
        <v>374</v>
      </c>
      <c r="D9" s="36">
        <v>0</v>
      </c>
      <c r="E9" s="36">
        <v>3</v>
      </c>
      <c r="F9" s="36">
        <v>3</v>
      </c>
      <c r="G9" s="36">
        <v>3</v>
      </c>
    </row>
    <row r="10" spans="1:7" x14ac:dyDescent="0.25">
      <c r="A10" s="1" t="s">
        <v>84</v>
      </c>
      <c r="B10" s="1" t="s">
        <v>85</v>
      </c>
      <c r="C10" s="36" t="s">
        <v>370</v>
      </c>
      <c r="D10" s="36">
        <v>1</v>
      </c>
      <c r="E10" s="36">
        <v>1</v>
      </c>
      <c r="F10" s="36">
        <v>1</v>
      </c>
      <c r="G10" s="36">
        <v>3</v>
      </c>
    </row>
    <row r="11" spans="1:7" x14ac:dyDescent="0.25">
      <c r="A11" s="1" t="s">
        <v>86</v>
      </c>
      <c r="B11" s="1" t="s">
        <v>87</v>
      </c>
      <c r="C11" s="36" t="s">
        <v>372</v>
      </c>
      <c r="D11" s="36">
        <v>0</v>
      </c>
      <c r="E11" s="36">
        <v>0</v>
      </c>
      <c r="F11" s="36">
        <v>3</v>
      </c>
      <c r="G11" s="36">
        <v>1</v>
      </c>
    </row>
    <row r="12" spans="1:7" x14ac:dyDescent="0.25">
      <c r="A12" s="1" t="s">
        <v>88</v>
      </c>
      <c r="B12" s="1" t="s">
        <v>89</v>
      </c>
      <c r="C12" s="36" t="s">
        <v>373</v>
      </c>
      <c r="D12" s="36">
        <v>0</v>
      </c>
      <c r="E12" s="36">
        <v>0</v>
      </c>
      <c r="F12" s="36">
        <v>2</v>
      </c>
      <c r="G12" s="36">
        <v>4</v>
      </c>
    </row>
    <row r="13" spans="1:7" x14ac:dyDescent="0.25">
      <c r="A13" s="1" t="s">
        <v>90</v>
      </c>
      <c r="B13" s="1" t="s">
        <v>91</v>
      </c>
      <c r="C13" s="36" t="s">
        <v>374</v>
      </c>
      <c r="D13" s="36">
        <v>0</v>
      </c>
      <c r="E13" s="36">
        <v>0</v>
      </c>
      <c r="F13" s="36">
        <v>2</v>
      </c>
      <c r="G13" s="36">
        <v>1</v>
      </c>
    </row>
    <row r="14" spans="1:7" x14ac:dyDescent="0.25">
      <c r="A14" s="1" t="s">
        <v>92</v>
      </c>
      <c r="B14" s="1" t="s">
        <v>93</v>
      </c>
      <c r="C14" s="36" t="s">
        <v>370</v>
      </c>
      <c r="D14" s="36">
        <v>0</v>
      </c>
      <c r="E14" s="36">
        <v>0</v>
      </c>
      <c r="F14" s="36">
        <v>4</v>
      </c>
      <c r="G14" s="36">
        <v>4</v>
      </c>
    </row>
    <row r="15" spans="1:7" x14ac:dyDescent="0.25">
      <c r="A15" s="1" t="s">
        <v>94</v>
      </c>
      <c r="B15" s="1" t="s">
        <v>95</v>
      </c>
      <c r="C15" s="36" t="s">
        <v>372</v>
      </c>
      <c r="D15" s="36">
        <v>0</v>
      </c>
      <c r="E15" s="36">
        <v>1</v>
      </c>
      <c r="F15" s="36">
        <v>1</v>
      </c>
      <c r="G15" s="36">
        <v>2</v>
      </c>
    </row>
    <row r="16" spans="1:7" x14ac:dyDescent="0.25">
      <c r="A16" s="1" t="s">
        <v>96</v>
      </c>
      <c r="B16" s="1" t="s">
        <v>97</v>
      </c>
      <c r="C16" s="36" t="s">
        <v>373</v>
      </c>
      <c r="D16" s="36">
        <v>0</v>
      </c>
      <c r="E16" s="36">
        <v>0</v>
      </c>
      <c r="F16" s="36">
        <v>2</v>
      </c>
      <c r="G16" s="36">
        <v>4</v>
      </c>
    </row>
    <row r="17" spans="1:7" x14ac:dyDescent="0.25">
      <c r="A17" s="1" t="s">
        <v>98</v>
      </c>
      <c r="B17" s="1" t="s">
        <v>99</v>
      </c>
      <c r="C17" s="36" t="s">
        <v>374</v>
      </c>
      <c r="D17" s="36">
        <v>0</v>
      </c>
      <c r="E17" s="36">
        <v>0</v>
      </c>
      <c r="F17" s="36">
        <v>0</v>
      </c>
      <c r="G17" s="36">
        <v>3</v>
      </c>
    </row>
    <row r="18" spans="1:7" x14ac:dyDescent="0.25">
      <c r="A18" s="1" t="s">
        <v>100</v>
      </c>
      <c r="B18" s="1" t="s">
        <v>101</v>
      </c>
      <c r="C18" s="36" t="s">
        <v>370</v>
      </c>
      <c r="D18" s="36">
        <v>0</v>
      </c>
      <c r="E18" s="36">
        <v>0</v>
      </c>
      <c r="F18" s="36">
        <v>1</v>
      </c>
      <c r="G18" s="36">
        <v>3</v>
      </c>
    </row>
    <row r="19" spans="1:7" x14ac:dyDescent="0.25">
      <c r="A19" s="1" t="s">
        <v>230</v>
      </c>
      <c r="B19" s="1" t="s">
        <v>231</v>
      </c>
      <c r="C19" s="36" t="s">
        <v>372</v>
      </c>
      <c r="D19" s="36">
        <v>0</v>
      </c>
      <c r="E19" s="36">
        <v>0</v>
      </c>
      <c r="F19" s="36">
        <v>0</v>
      </c>
      <c r="G19" s="36">
        <v>0</v>
      </c>
    </row>
    <row r="20" spans="1:7" x14ac:dyDescent="0.25">
      <c r="A20" s="1" t="s">
        <v>102</v>
      </c>
      <c r="B20" s="1" t="s">
        <v>103</v>
      </c>
      <c r="C20" s="36" t="s">
        <v>373</v>
      </c>
      <c r="D20" s="36">
        <v>0</v>
      </c>
      <c r="E20" s="36">
        <v>0</v>
      </c>
      <c r="F20" s="36">
        <v>0</v>
      </c>
      <c r="G20" s="36">
        <v>2</v>
      </c>
    </row>
    <row r="21" spans="1:7" x14ac:dyDescent="0.25">
      <c r="A21" s="1" t="s">
        <v>240</v>
      </c>
      <c r="B21" s="1" t="s">
        <v>241</v>
      </c>
      <c r="C21" s="36" t="s">
        <v>374</v>
      </c>
      <c r="D21" s="36">
        <v>0</v>
      </c>
      <c r="E21" s="36">
        <v>0</v>
      </c>
      <c r="F21" s="36">
        <v>0</v>
      </c>
      <c r="G21" s="36">
        <v>0</v>
      </c>
    </row>
    <row r="22" spans="1:7" x14ac:dyDescent="0.25">
      <c r="A22" s="1" t="s">
        <v>104</v>
      </c>
      <c r="B22" s="1" t="s">
        <v>105</v>
      </c>
      <c r="C22" s="36" t="s">
        <v>370</v>
      </c>
      <c r="D22" s="36">
        <v>0</v>
      </c>
      <c r="E22" s="36">
        <v>0</v>
      </c>
      <c r="F22" s="36">
        <v>0</v>
      </c>
      <c r="G22" s="36">
        <v>5</v>
      </c>
    </row>
    <row r="23" spans="1:7" x14ac:dyDescent="0.25">
      <c r="A23" s="1" t="s">
        <v>106</v>
      </c>
      <c r="B23" s="1" t="s">
        <v>107</v>
      </c>
      <c r="C23" s="36" t="s">
        <v>372</v>
      </c>
      <c r="D23" s="36">
        <v>1</v>
      </c>
      <c r="E23" s="36">
        <v>0</v>
      </c>
      <c r="F23" s="36">
        <v>3</v>
      </c>
      <c r="G23" s="36">
        <v>1</v>
      </c>
    </row>
    <row r="24" spans="1:7" x14ac:dyDescent="0.25">
      <c r="A24" s="1" t="s">
        <v>108</v>
      </c>
      <c r="B24" s="1" t="s">
        <v>109</v>
      </c>
      <c r="C24" s="36" t="s">
        <v>373</v>
      </c>
      <c r="D24" s="36">
        <v>0</v>
      </c>
      <c r="E24" s="36">
        <v>0</v>
      </c>
      <c r="F24" s="36">
        <v>1</v>
      </c>
      <c r="G24" s="36">
        <v>2</v>
      </c>
    </row>
    <row r="25" spans="1:7" x14ac:dyDescent="0.25">
      <c r="A25" s="1" t="s">
        <v>110</v>
      </c>
      <c r="B25" s="1" t="s">
        <v>111</v>
      </c>
      <c r="C25" s="36" t="s">
        <v>374</v>
      </c>
      <c r="D25" s="36">
        <v>0</v>
      </c>
      <c r="E25" s="36">
        <v>0</v>
      </c>
      <c r="F25" s="36">
        <v>2</v>
      </c>
      <c r="G25" s="36">
        <v>2</v>
      </c>
    </row>
    <row r="26" spans="1:7" x14ac:dyDescent="0.25">
      <c r="A26" s="1" t="s">
        <v>112</v>
      </c>
      <c r="B26" s="1" t="s">
        <v>113</v>
      </c>
      <c r="C26" s="36" t="s">
        <v>370</v>
      </c>
      <c r="D26" s="36">
        <v>0</v>
      </c>
      <c r="E26" s="36">
        <v>0</v>
      </c>
      <c r="F26" s="36">
        <v>1</v>
      </c>
      <c r="G26" s="36">
        <v>4</v>
      </c>
    </row>
    <row r="27" spans="1:7" x14ac:dyDescent="0.25">
      <c r="A27" s="1" t="s">
        <v>232</v>
      </c>
      <c r="B27" s="1" t="s">
        <v>233</v>
      </c>
      <c r="C27" s="36" t="s">
        <v>372</v>
      </c>
      <c r="D27" s="36">
        <v>0</v>
      </c>
      <c r="E27" s="36">
        <v>0</v>
      </c>
      <c r="F27" s="36">
        <v>1</v>
      </c>
      <c r="G27" s="36">
        <v>5</v>
      </c>
    </row>
    <row r="28" spans="1:7" x14ac:dyDescent="0.25">
      <c r="A28" s="1" t="s">
        <v>114</v>
      </c>
      <c r="B28" s="1" t="s">
        <v>115</v>
      </c>
      <c r="C28" s="36" t="s">
        <v>373</v>
      </c>
      <c r="D28" s="36">
        <v>0</v>
      </c>
      <c r="E28" s="36">
        <v>0</v>
      </c>
      <c r="F28" s="36">
        <v>0</v>
      </c>
      <c r="G28" s="36">
        <v>1</v>
      </c>
    </row>
    <row r="29" spans="1:7" x14ac:dyDescent="0.25">
      <c r="A29" s="1" t="s">
        <v>116</v>
      </c>
      <c r="B29" s="1" t="s">
        <v>117</v>
      </c>
      <c r="C29" s="36" t="s">
        <v>374</v>
      </c>
      <c r="D29" s="36">
        <v>0</v>
      </c>
      <c r="E29" s="36">
        <v>0</v>
      </c>
      <c r="F29" s="36">
        <v>3</v>
      </c>
      <c r="G29" s="36">
        <v>2</v>
      </c>
    </row>
    <row r="30" spans="1:7" x14ac:dyDescent="0.25">
      <c r="A30" s="1" t="s">
        <v>118</v>
      </c>
      <c r="B30" s="1" t="s">
        <v>119</v>
      </c>
      <c r="C30" s="36" t="s">
        <v>370</v>
      </c>
      <c r="D30" s="36">
        <v>0</v>
      </c>
      <c r="E30" s="36">
        <v>0</v>
      </c>
      <c r="F30" s="36">
        <v>1</v>
      </c>
      <c r="G30" s="36">
        <v>2</v>
      </c>
    </row>
    <row r="31" spans="1:7" x14ac:dyDescent="0.25">
      <c r="A31" s="1" t="s">
        <v>120</v>
      </c>
      <c r="B31" s="1" t="s">
        <v>121</v>
      </c>
      <c r="C31" s="36" t="s">
        <v>372</v>
      </c>
      <c r="D31" s="36">
        <v>0</v>
      </c>
      <c r="E31" s="36">
        <v>0</v>
      </c>
      <c r="F31" s="36">
        <v>2</v>
      </c>
      <c r="G31" s="36">
        <v>4</v>
      </c>
    </row>
    <row r="32" spans="1:7" x14ac:dyDescent="0.25">
      <c r="A32" s="1" t="s">
        <v>68</v>
      </c>
      <c r="B32" s="1" t="s">
        <v>69</v>
      </c>
      <c r="C32" s="36" t="s">
        <v>373</v>
      </c>
      <c r="D32" s="36">
        <v>0</v>
      </c>
      <c r="E32" s="36">
        <v>0</v>
      </c>
      <c r="F32" s="36">
        <v>0</v>
      </c>
      <c r="G32" s="36">
        <v>1</v>
      </c>
    </row>
    <row r="33" spans="1:7" x14ac:dyDescent="0.25">
      <c r="A33" s="1" t="s">
        <v>122</v>
      </c>
      <c r="B33" s="1" t="s">
        <v>123</v>
      </c>
      <c r="C33" s="36" t="s">
        <v>374</v>
      </c>
      <c r="D33" s="36">
        <v>0</v>
      </c>
      <c r="E33" s="36">
        <v>0</v>
      </c>
      <c r="F33" s="36">
        <v>2</v>
      </c>
      <c r="G33" s="36">
        <v>2</v>
      </c>
    </row>
    <row r="34" spans="1:7" x14ac:dyDescent="0.25">
      <c r="A34" s="1" t="s">
        <v>124</v>
      </c>
      <c r="B34" s="1" t="s">
        <v>125</v>
      </c>
      <c r="C34" s="36" t="s">
        <v>370</v>
      </c>
      <c r="D34" s="36">
        <v>0</v>
      </c>
      <c r="E34" s="36">
        <v>1</v>
      </c>
      <c r="F34" s="36">
        <v>2</v>
      </c>
      <c r="G34" s="36">
        <v>0</v>
      </c>
    </row>
    <row r="35" spans="1:7" x14ac:dyDescent="0.25">
      <c r="A35" s="1" t="s">
        <v>126</v>
      </c>
      <c r="B35" s="1" t="s">
        <v>127</v>
      </c>
      <c r="C35" s="36" t="s">
        <v>372</v>
      </c>
      <c r="D35" s="36">
        <v>0</v>
      </c>
      <c r="E35" s="36">
        <v>0</v>
      </c>
      <c r="F35" s="36">
        <v>0</v>
      </c>
      <c r="G35" s="36">
        <v>1</v>
      </c>
    </row>
    <row r="36" spans="1:7" x14ac:dyDescent="0.25">
      <c r="A36" s="1" t="s">
        <v>128</v>
      </c>
      <c r="B36" s="1" t="s">
        <v>129</v>
      </c>
      <c r="C36" s="36" t="s">
        <v>373</v>
      </c>
      <c r="D36" s="36">
        <v>0</v>
      </c>
      <c r="E36" s="36">
        <v>1</v>
      </c>
      <c r="F36" s="36">
        <v>1</v>
      </c>
      <c r="G36" s="36">
        <v>1</v>
      </c>
    </row>
    <row r="37" spans="1:7" x14ac:dyDescent="0.25">
      <c r="A37" s="1" t="s">
        <v>130</v>
      </c>
      <c r="B37" s="1" t="s">
        <v>131</v>
      </c>
      <c r="C37" s="36" t="s">
        <v>374</v>
      </c>
      <c r="D37" s="36">
        <v>0</v>
      </c>
      <c r="E37" s="36">
        <v>0</v>
      </c>
      <c r="F37" s="36">
        <v>0</v>
      </c>
      <c r="G37" s="36">
        <v>6</v>
      </c>
    </row>
    <row r="38" spans="1:7" x14ac:dyDescent="0.25">
      <c r="A38" s="1" t="s">
        <v>132</v>
      </c>
      <c r="B38" s="1" t="s">
        <v>133</v>
      </c>
      <c r="C38" s="36" t="s">
        <v>370</v>
      </c>
      <c r="D38" s="36">
        <v>0</v>
      </c>
      <c r="E38" s="36">
        <v>0</v>
      </c>
      <c r="F38" s="36">
        <v>1</v>
      </c>
      <c r="G38" s="36">
        <v>2</v>
      </c>
    </row>
    <row r="39" spans="1:7" x14ac:dyDescent="0.25">
      <c r="A39" s="1" t="s">
        <v>242</v>
      </c>
      <c r="B39" s="1" t="s">
        <v>243</v>
      </c>
      <c r="C39" s="36" t="s">
        <v>372</v>
      </c>
      <c r="D39" s="36">
        <v>0</v>
      </c>
      <c r="E39" s="36">
        <v>0</v>
      </c>
      <c r="F39" s="36">
        <v>4</v>
      </c>
      <c r="G39" s="36">
        <v>5</v>
      </c>
    </row>
    <row r="40" spans="1:7" x14ac:dyDescent="0.25">
      <c r="A40" s="1" t="s">
        <v>134</v>
      </c>
      <c r="B40" s="1" t="s">
        <v>135</v>
      </c>
      <c r="C40" s="36" t="s">
        <v>373</v>
      </c>
      <c r="D40" s="36">
        <v>0</v>
      </c>
      <c r="E40" s="36">
        <v>0</v>
      </c>
      <c r="F40" s="36">
        <v>1</v>
      </c>
      <c r="G40" s="36">
        <v>3</v>
      </c>
    </row>
    <row r="41" spans="1:7" x14ac:dyDescent="0.25">
      <c r="A41" s="1" t="s">
        <v>136</v>
      </c>
      <c r="B41" s="1" t="s">
        <v>137</v>
      </c>
      <c r="C41" s="36" t="s">
        <v>374</v>
      </c>
      <c r="D41" s="36">
        <v>0</v>
      </c>
      <c r="E41" s="36">
        <v>0</v>
      </c>
      <c r="F41" s="36">
        <v>2</v>
      </c>
      <c r="G41" s="36">
        <v>3</v>
      </c>
    </row>
    <row r="42" spans="1:7" x14ac:dyDescent="0.25">
      <c r="A42" s="1" t="s">
        <v>138</v>
      </c>
      <c r="B42" s="1" t="s">
        <v>139</v>
      </c>
      <c r="C42" s="36" t="s">
        <v>370</v>
      </c>
      <c r="D42" s="36">
        <v>0</v>
      </c>
      <c r="E42" s="36">
        <v>0</v>
      </c>
      <c r="F42" s="36">
        <v>0</v>
      </c>
      <c r="G42" s="36">
        <v>4</v>
      </c>
    </row>
    <row r="43" spans="1:7" x14ac:dyDescent="0.25">
      <c r="A43" s="1" t="s">
        <v>140</v>
      </c>
      <c r="B43" s="1" t="s">
        <v>141</v>
      </c>
      <c r="C43" s="36" t="s">
        <v>372</v>
      </c>
      <c r="D43" s="36">
        <v>1</v>
      </c>
      <c r="E43" s="36">
        <v>0</v>
      </c>
      <c r="F43" s="36">
        <v>5</v>
      </c>
      <c r="G43" s="36">
        <v>4</v>
      </c>
    </row>
    <row r="44" spans="1:7" x14ac:dyDescent="0.25">
      <c r="A44" s="1" t="s">
        <v>142</v>
      </c>
      <c r="B44" s="1" t="s">
        <v>143</v>
      </c>
      <c r="C44" s="36" t="s">
        <v>373</v>
      </c>
      <c r="D44" s="36">
        <v>0</v>
      </c>
      <c r="E44" s="36">
        <v>0</v>
      </c>
      <c r="F44" s="36">
        <v>1</v>
      </c>
      <c r="G44" s="36">
        <v>4</v>
      </c>
    </row>
    <row r="45" spans="1:7" x14ac:dyDescent="0.25">
      <c r="A45" s="1" t="s">
        <v>144</v>
      </c>
      <c r="B45" s="1" t="s">
        <v>145</v>
      </c>
      <c r="C45" s="36" t="s">
        <v>374</v>
      </c>
      <c r="D45" s="36">
        <v>0</v>
      </c>
      <c r="E45" s="36">
        <v>0</v>
      </c>
      <c r="F45" s="36">
        <v>4</v>
      </c>
      <c r="G45" s="36">
        <v>1</v>
      </c>
    </row>
    <row r="46" spans="1:7" x14ac:dyDescent="0.25">
      <c r="A46" s="1" t="s">
        <v>146</v>
      </c>
      <c r="B46" s="1" t="s">
        <v>147</v>
      </c>
      <c r="C46" s="36" t="s">
        <v>370</v>
      </c>
      <c r="D46" s="36">
        <v>0</v>
      </c>
      <c r="E46" s="36">
        <v>0</v>
      </c>
      <c r="F46" s="36">
        <v>0</v>
      </c>
      <c r="G46" s="36">
        <v>1</v>
      </c>
    </row>
    <row r="47" spans="1:7" x14ac:dyDescent="0.25">
      <c r="A47" s="1" t="s">
        <v>148</v>
      </c>
      <c r="B47" s="1" t="s">
        <v>149</v>
      </c>
      <c r="C47" s="36" t="s">
        <v>372</v>
      </c>
      <c r="D47" s="36">
        <v>1</v>
      </c>
      <c r="E47" s="36">
        <v>0</v>
      </c>
      <c r="F47" s="36">
        <v>2</v>
      </c>
      <c r="G47" s="36">
        <v>3</v>
      </c>
    </row>
    <row r="48" spans="1:7" x14ac:dyDescent="0.25">
      <c r="A48" s="1" t="s">
        <v>150</v>
      </c>
      <c r="B48" s="1" t="s">
        <v>151</v>
      </c>
      <c r="C48" s="36" t="s">
        <v>373</v>
      </c>
      <c r="D48" s="36">
        <v>0</v>
      </c>
      <c r="E48" s="36">
        <v>0</v>
      </c>
      <c r="F48" s="36">
        <v>1</v>
      </c>
      <c r="G48" s="36">
        <v>0</v>
      </c>
    </row>
    <row r="49" spans="1:7" x14ac:dyDescent="0.25">
      <c r="A49" s="1" t="s">
        <v>152</v>
      </c>
      <c r="B49" s="1" t="s">
        <v>153</v>
      </c>
      <c r="C49" s="36" t="s">
        <v>374</v>
      </c>
      <c r="D49" s="36">
        <v>0</v>
      </c>
      <c r="E49" s="36">
        <v>0</v>
      </c>
      <c r="F49" s="36">
        <v>2</v>
      </c>
      <c r="G49" s="36">
        <v>3</v>
      </c>
    </row>
    <row r="50" spans="1:7" x14ac:dyDescent="0.25">
      <c r="A50" s="1" t="s">
        <v>234</v>
      </c>
      <c r="B50" s="1" t="s">
        <v>235</v>
      </c>
      <c r="C50" s="36" t="s">
        <v>370</v>
      </c>
      <c r="D50" s="36">
        <v>0</v>
      </c>
      <c r="E50" s="36">
        <v>0</v>
      </c>
      <c r="F50" s="36">
        <v>0</v>
      </c>
      <c r="G50" s="36">
        <v>4</v>
      </c>
    </row>
    <row r="51" spans="1:7" x14ac:dyDescent="0.25">
      <c r="A51" s="1" t="s">
        <v>154</v>
      </c>
      <c r="B51" s="1" t="s">
        <v>155</v>
      </c>
      <c r="C51" s="36" t="s">
        <v>372</v>
      </c>
      <c r="D51" s="36">
        <v>0</v>
      </c>
      <c r="E51" s="36">
        <v>0</v>
      </c>
      <c r="F51" s="36">
        <v>0</v>
      </c>
      <c r="G51" s="36">
        <v>2</v>
      </c>
    </row>
    <row r="52" spans="1:7" x14ac:dyDescent="0.25">
      <c r="A52" s="1" t="s">
        <v>156</v>
      </c>
      <c r="B52" s="1" t="s">
        <v>157</v>
      </c>
      <c r="C52" s="36" t="s">
        <v>373</v>
      </c>
      <c r="D52" s="36">
        <v>0</v>
      </c>
      <c r="E52" s="36">
        <v>1</v>
      </c>
      <c r="F52" s="36">
        <v>1</v>
      </c>
      <c r="G52" s="36">
        <v>1</v>
      </c>
    </row>
    <row r="53" spans="1:7" x14ac:dyDescent="0.25">
      <c r="A53" s="1" t="s">
        <v>158</v>
      </c>
      <c r="B53" s="1" t="s">
        <v>159</v>
      </c>
      <c r="C53" s="36" t="s">
        <v>374</v>
      </c>
      <c r="D53" s="36">
        <v>2</v>
      </c>
      <c r="E53" s="36">
        <v>2</v>
      </c>
      <c r="F53" s="36">
        <v>1</v>
      </c>
      <c r="G53" s="36">
        <v>4</v>
      </c>
    </row>
    <row r="54" spans="1:7" x14ac:dyDescent="0.25">
      <c r="A54" s="1" t="s">
        <v>160</v>
      </c>
      <c r="B54" s="1" t="s">
        <v>161</v>
      </c>
      <c r="C54" s="36" t="s">
        <v>370</v>
      </c>
      <c r="D54" s="36">
        <v>0</v>
      </c>
      <c r="E54" s="36">
        <v>1</v>
      </c>
      <c r="F54" s="36">
        <v>1</v>
      </c>
      <c r="G54" s="36">
        <v>3</v>
      </c>
    </row>
    <row r="55" spans="1:7" x14ac:dyDescent="0.25">
      <c r="A55" s="1" t="s">
        <v>236</v>
      </c>
      <c r="B55" s="1" t="s">
        <v>237</v>
      </c>
      <c r="C55" s="36" t="s">
        <v>372</v>
      </c>
      <c r="D55" s="36">
        <v>0</v>
      </c>
      <c r="E55" s="36">
        <v>1</v>
      </c>
      <c r="F55" s="36">
        <v>1</v>
      </c>
      <c r="G55" s="36">
        <v>2</v>
      </c>
    </row>
    <row r="56" spans="1:7" x14ac:dyDescent="0.25">
      <c r="A56" s="1" t="s">
        <v>162</v>
      </c>
      <c r="B56" s="1" t="s">
        <v>163</v>
      </c>
      <c r="C56" s="36" t="s">
        <v>373</v>
      </c>
      <c r="D56" s="36">
        <v>0</v>
      </c>
      <c r="E56" s="36">
        <v>0</v>
      </c>
      <c r="F56" s="36">
        <v>0</v>
      </c>
      <c r="G56" s="36">
        <v>0</v>
      </c>
    </row>
    <row r="57" spans="1:7" x14ac:dyDescent="0.25">
      <c r="A57" s="1" t="s">
        <v>164</v>
      </c>
      <c r="B57" s="1" t="s">
        <v>165</v>
      </c>
      <c r="C57" s="36" t="s">
        <v>374</v>
      </c>
      <c r="D57" s="36">
        <v>0</v>
      </c>
      <c r="E57" s="36">
        <v>0</v>
      </c>
      <c r="F57" s="36">
        <v>1</v>
      </c>
      <c r="G57" s="36">
        <v>0</v>
      </c>
    </row>
    <row r="58" spans="1:7" x14ac:dyDescent="0.25">
      <c r="A58" s="1" t="s">
        <v>166</v>
      </c>
      <c r="B58" s="1" t="s">
        <v>167</v>
      </c>
      <c r="C58" s="36" t="s">
        <v>370</v>
      </c>
      <c r="D58" s="36">
        <v>0</v>
      </c>
      <c r="E58" s="36">
        <v>1</v>
      </c>
      <c r="F58" s="36">
        <v>0</v>
      </c>
      <c r="G58" s="36">
        <v>4</v>
      </c>
    </row>
    <row r="59" spans="1:7" x14ac:dyDescent="0.25">
      <c r="A59" s="1" t="s">
        <v>168</v>
      </c>
      <c r="B59" s="1" t="s">
        <v>169</v>
      </c>
      <c r="C59" s="36" t="s">
        <v>372</v>
      </c>
      <c r="D59" s="36">
        <v>0</v>
      </c>
      <c r="E59" s="36">
        <v>0</v>
      </c>
      <c r="F59" s="36">
        <v>1</v>
      </c>
      <c r="G59" s="36">
        <v>1</v>
      </c>
    </row>
    <row r="60" spans="1:7" x14ac:dyDescent="0.25">
      <c r="A60" s="1" t="s">
        <v>170</v>
      </c>
      <c r="B60" s="1" t="s">
        <v>171</v>
      </c>
      <c r="C60" s="36" t="s">
        <v>373</v>
      </c>
      <c r="D60" s="36">
        <v>0</v>
      </c>
      <c r="E60" s="36">
        <v>0</v>
      </c>
      <c r="F60" s="36">
        <v>0</v>
      </c>
      <c r="G60" s="36">
        <v>4</v>
      </c>
    </row>
    <row r="61" spans="1:7" x14ac:dyDescent="0.25">
      <c r="A61" s="1" t="s">
        <v>172</v>
      </c>
      <c r="B61" s="1" t="s">
        <v>173</v>
      </c>
      <c r="C61" s="36" t="s">
        <v>374</v>
      </c>
      <c r="D61" s="36">
        <v>0</v>
      </c>
      <c r="E61" s="36">
        <v>0</v>
      </c>
      <c r="F61" s="36">
        <v>0</v>
      </c>
      <c r="G61" s="36">
        <v>3</v>
      </c>
    </row>
    <row r="62" spans="1:7" x14ac:dyDescent="0.25">
      <c r="A62" s="1" t="s">
        <v>174</v>
      </c>
      <c r="B62" s="1" t="s">
        <v>175</v>
      </c>
      <c r="C62" s="36" t="s">
        <v>370</v>
      </c>
      <c r="D62" s="36">
        <v>0</v>
      </c>
      <c r="E62" s="36">
        <v>0</v>
      </c>
      <c r="F62" s="36">
        <v>2</v>
      </c>
      <c r="G62" s="36">
        <v>3</v>
      </c>
    </row>
    <row r="63" spans="1:7" x14ac:dyDescent="0.25">
      <c r="A63" s="1" t="s">
        <v>176</v>
      </c>
      <c r="B63" s="1" t="s">
        <v>177</v>
      </c>
      <c r="C63" s="36" t="s">
        <v>372</v>
      </c>
      <c r="D63" s="36">
        <v>0</v>
      </c>
      <c r="E63" s="36">
        <v>0</v>
      </c>
      <c r="F63" s="36">
        <v>0</v>
      </c>
      <c r="G63" s="36">
        <v>2</v>
      </c>
    </row>
    <row r="64" spans="1:7" x14ac:dyDescent="0.25">
      <c r="A64" s="1" t="s">
        <v>178</v>
      </c>
      <c r="B64" s="1" t="s">
        <v>179</v>
      </c>
      <c r="C64" s="36" t="s">
        <v>373</v>
      </c>
      <c r="D64" s="36">
        <v>0</v>
      </c>
      <c r="E64" s="36">
        <v>0</v>
      </c>
      <c r="F64" s="36">
        <v>1</v>
      </c>
      <c r="G64" s="36">
        <v>6</v>
      </c>
    </row>
    <row r="65" spans="1:7" x14ac:dyDescent="0.25">
      <c r="A65" s="1" t="s">
        <v>180</v>
      </c>
      <c r="B65" s="1" t="s">
        <v>181</v>
      </c>
      <c r="C65" s="36" t="s">
        <v>374</v>
      </c>
      <c r="D65" s="36">
        <v>1</v>
      </c>
      <c r="E65" s="36">
        <v>0</v>
      </c>
      <c r="F65" s="36">
        <v>0</v>
      </c>
      <c r="G65" s="36">
        <v>1</v>
      </c>
    </row>
    <row r="66" spans="1:7" x14ac:dyDescent="0.25">
      <c r="A66" s="1" t="s">
        <v>182</v>
      </c>
      <c r="B66" s="1" t="s">
        <v>183</v>
      </c>
      <c r="C66" s="36" t="s">
        <v>370</v>
      </c>
      <c r="D66" s="36">
        <v>0</v>
      </c>
      <c r="E66" s="36">
        <v>0</v>
      </c>
      <c r="F66" s="36">
        <v>1</v>
      </c>
      <c r="G66" s="36">
        <v>3</v>
      </c>
    </row>
    <row r="67" spans="1:7" x14ac:dyDescent="0.25">
      <c r="A67" s="1" t="s">
        <v>184</v>
      </c>
      <c r="B67" s="1" t="s">
        <v>185</v>
      </c>
      <c r="C67" s="36" t="s">
        <v>372</v>
      </c>
      <c r="D67" s="36">
        <v>1</v>
      </c>
      <c r="E67" s="36">
        <v>0</v>
      </c>
      <c r="F67" s="36">
        <v>2</v>
      </c>
      <c r="G67" s="36">
        <v>2</v>
      </c>
    </row>
    <row r="68" spans="1:7" x14ac:dyDescent="0.25">
      <c r="A68" s="1" t="s">
        <v>246</v>
      </c>
      <c r="B68" s="1" t="s">
        <v>247</v>
      </c>
      <c r="C68" s="36" t="s">
        <v>373</v>
      </c>
      <c r="D68" s="36">
        <v>0</v>
      </c>
      <c r="E68" s="36">
        <v>0</v>
      </c>
      <c r="F68" s="36">
        <v>3</v>
      </c>
      <c r="G68" s="36">
        <v>3</v>
      </c>
    </row>
    <row r="69" spans="1:7" x14ac:dyDescent="0.25">
      <c r="A69" s="1" t="s">
        <v>186</v>
      </c>
      <c r="B69" s="1" t="s">
        <v>187</v>
      </c>
      <c r="C69" s="36" t="s">
        <v>374</v>
      </c>
      <c r="D69" s="36">
        <v>0</v>
      </c>
      <c r="E69" s="36">
        <v>1</v>
      </c>
      <c r="F69" s="36">
        <v>2</v>
      </c>
      <c r="G69" s="36">
        <v>2</v>
      </c>
    </row>
    <row r="70" spans="1:7" x14ac:dyDescent="0.25">
      <c r="A70" s="1" t="s">
        <v>188</v>
      </c>
      <c r="B70" s="1" t="s">
        <v>189</v>
      </c>
      <c r="C70" s="36" t="s">
        <v>370</v>
      </c>
      <c r="D70" s="36">
        <v>1</v>
      </c>
      <c r="E70" s="36">
        <v>0</v>
      </c>
      <c r="F70" s="36">
        <v>1</v>
      </c>
      <c r="G70" s="36">
        <v>0</v>
      </c>
    </row>
    <row r="71" spans="1:7" x14ac:dyDescent="0.25">
      <c r="A71" s="1" t="s">
        <v>190</v>
      </c>
      <c r="B71" s="1" t="s">
        <v>191</v>
      </c>
      <c r="C71" s="36" t="s">
        <v>372</v>
      </c>
      <c r="D71" s="36">
        <v>0</v>
      </c>
      <c r="E71" s="36">
        <v>2</v>
      </c>
      <c r="F71" s="36">
        <v>1</v>
      </c>
      <c r="G71" s="36">
        <v>1</v>
      </c>
    </row>
    <row r="72" spans="1:7" x14ac:dyDescent="0.25">
      <c r="A72" s="1" t="s">
        <v>192</v>
      </c>
      <c r="B72" s="1" t="s">
        <v>193</v>
      </c>
      <c r="C72" s="36" t="s">
        <v>373</v>
      </c>
      <c r="D72" s="36">
        <v>0</v>
      </c>
      <c r="E72" s="36">
        <v>0</v>
      </c>
      <c r="F72" s="36">
        <v>0</v>
      </c>
      <c r="G72" s="36">
        <v>2</v>
      </c>
    </row>
    <row r="73" spans="1:7" x14ac:dyDescent="0.25">
      <c r="A73" s="1" t="s">
        <v>194</v>
      </c>
      <c r="B73" s="1" t="s">
        <v>195</v>
      </c>
      <c r="C73" s="36" t="s">
        <v>374</v>
      </c>
      <c r="D73" s="36">
        <v>0</v>
      </c>
      <c r="E73" s="36">
        <v>0</v>
      </c>
      <c r="F73" s="36">
        <v>2</v>
      </c>
      <c r="G73" s="36">
        <v>1</v>
      </c>
    </row>
    <row r="74" spans="1:7" x14ac:dyDescent="0.25">
      <c r="A74" s="1" t="s">
        <v>244</v>
      </c>
      <c r="B74" s="1" t="s">
        <v>245</v>
      </c>
      <c r="C74" s="36" t="s">
        <v>370</v>
      </c>
      <c r="D74" s="36">
        <v>0</v>
      </c>
      <c r="E74" s="36">
        <v>0</v>
      </c>
      <c r="F74" s="36">
        <v>2</v>
      </c>
      <c r="G74" s="36">
        <v>2</v>
      </c>
    </row>
    <row r="75" spans="1:7" x14ac:dyDescent="0.25">
      <c r="A75" s="1" t="s">
        <v>196</v>
      </c>
      <c r="B75" s="1" t="s">
        <v>197</v>
      </c>
      <c r="C75" s="36" t="s">
        <v>372</v>
      </c>
      <c r="D75" s="36">
        <v>0</v>
      </c>
      <c r="E75" s="36">
        <v>0</v>
      </c>
      <c r="F75" s="36">
        <v>0</v>
      </c>
      <c r="G75" s="36">
        <v>0</v>
      </c>
    </row>
    <row r="76" spans="1:7" x14ac:dyDescent="0.25">
      <c r="A76" s="1" t="s">
        <v>198</v>
      </c>
      <c r="B76" s="1" t="s">
        <v>199</v>
      </c>
      <c r="C76" s="36" t="s">
        <v>373</v>
      </c>
      <c r="D76" s="36">
        <v>1</v>
      </c>
      <c r="E76" s="36">
        <v>0</v>
      </c>
      <c r="F76" s="36">
        <v>5</v>
      </c>
      <c r="G76" s="36">
        <v>3</v>
      </c>
    </row>
    <row r="77" spans="1:7" x14ac:dyDescent="0.25">
      <c r="A77" s="1" t="s">
        <v>200</v>
      </c>
      <c r="B77" s="1" t="s">
        <v>201</v>
      </c>
      <c r="C77" s="36" t="s">
        <v>374</v>
      </c>
      <c r="D77" s="36">
        <v>0</v>
      </c>
      <c r="E77" s="36">
        <v>0</v>
      </c>
      <c r="F77" s="36">
        <v>1</v>
      </c>
      <c r="G77" s="36">
        <v>9</v>
      </c>
    </row>
    <row r="78" spans="1:7" x14ac:dyDescent="0.25">
      <c r="A78" s="1" t="s">
        <v>202</v>
      </c>
      <c r="B78" s="1" t="s">
        <v>203</v>
      </c>
      <c r="C78" s="36" t="s">
        <v>370</v>
      </c>
      <c r="D78" s="36">
        <v>0</v>
      </c>
      <c r="E78" s="36">
        <v>0</v>
      </c>
      <c r="F78" s="36">
        <v>0</v>
      </c>
      <c r="G78" s="36">
        <v>2</v>
      </c>
    </row>
    <row r="79" spans="1:7" x14ac:dyDescent="0.25">
      <c r="A79" s="1" t="s">
        <v>204</v>
      </c>
      <c r="B79" s="1" t="s">
        <v>205</v>
      </c>
      <c r="C79" s="36" t="s">
        <v>372</v>
      </c>
      <c r="D79" s="36">
        <v>0</v>
      </c>
      <c r="E79" s="36">
        <v>0</v>
      </c>
      <c r="F79" s="36">
        <v>0</v>
      </c>
      <c r="G79" s="36">
        <v>1</v>
      </c>
    </row>
    <row r="80" spans="1:7" x14ac:dyDescent="0.25">
      <c r="A80" s="1" t="s">
        <v>206</v>
      </c>
      <c r="B80" s="1" t="s">
        <v>207</v>
      </c>
      <c r="C80" s="36" t="s">
        <v>373</v>
      </c>
      <c r="D80" s="36">
        <v>0</v>
      </c>
      <c r="E80" s="36">
        <v>0</v>
      </c>
      <c r="F80" s="36">
        <v>0</v>
      </c>
      <c r="G80" s="36">
        <v>7</v>
      </c>
    </row>
    <row r="81" spans="1:7" x14ac:dyDescent="0.25">
      <c r="A81" s="1" t="s">
        <v>208</v>
      </c>
      <c r="B81" s="1" t="s">
        <v>209</v>
      </c>
      <c r="C81" s="36" t="s">
        <v>374</v>
      </c>
      <c r="D81" s="36">
        <v>0</v>
      </c>
      <c r="E81" s="36">
        <v>1</v>
      </c>
      <c r="F81" s="36">
        <v>2</v>
      </c>
      <c r="G81" s="36">
        <v>2</v>
      </c>
    </row>
    <row r="82" spans="1:7" x14ac:dyDescent="0.25">
      <c r="A82" s="1" t="s">
        <v>210</v>
      </c>
      <c r="B82" s="1" t="s">
        <v>211</v>
      </c>
      <c r="C82" s="36" t="s">
        <v>370</v>
      </c>
      <c r="D82" s="36">
        <v>0</v>
      </c>
      <c r="E82" s="36">
        <v>0</v>
      </c>
      <c r="F82" s="36">
        <v>1</v>
      </c>
      <c r="G82" s="36">
        <v>2</v>
      </c>
    </row>
    <row r="83" spans="1:7" x14ac:dyDescent="0.25">
      <c r="A83" s="1" t="s">
        <v>294</v>
      </c>
      <c r="B83" s="1" t="s">
        <v>287</v>
      </c>
      <c r="C83" s="36" t="s">
        <v>372</v>
      </c>
      <c r="D83" s="36">
        <v>0</v>
      </c>
      <c r="E83" s="36">
        <v>0</v>
      </c>
      <c r="F83" s="36">
        <v>0</v>
      </c>
      <c r="G83" s="36">
        <v>4</v>
      </c>
    </row>
    <row r="84" spans="1:7" x14ac:dyDescent="0.25">
      <c r="A84" s="1" t="s">
        <v>212</v>
      </c>
      <c r="B84" s="1" t="s">
        <v>213</v>
      </c>
      <c r="C84" s="36" t="s">
        <v>373</v>
      </c>
      <c r="D84" s="36">
        <v>0</v>
      </c>
      <c r="E84" s="36">
        <v>0</v>
      </c>
      <c r="F84" s="36">
        <v>0</v>
      </c>
      <c r="G84" s="36">
        <v>3</v>
      </c>
    </row>
    <row r="85" spans="1:7" x14ac:dyDescent="0.25">
      <c r="A85" s="1" t="s">
        <v>214</v>
      </c>
      <c r="B85" s="1" t="s">
        <v>215</v>
      </c>
      <c r="C85" s="36" t="s">
        <v>374</v>
      </c>
      <c r="D85" s="36">
        <v>1</v>
      </c>
      <c r="E85" s="36">
        <v>0</v>
      </c>
      <c r="F85" s="36">
        <v>2</v>
      </c>
      <c r="G85" s="36">
        <v>5</v>
      </c>
    </row>
    <row r="86" spans="1:7" x14ac:dyDescent="0.25">
      <c r="A86" s="1" t="s">
        <v>216</v>
      </c>
      <c r="B86" s="1" t="s">
        <v>217</v>
      </c>
      <c r="C86" s="36" t="s">
        <v>370</v>
      </c>
      <c r="D86" s="36">
        <v>2</v>
      </c>
      <c r="E86" s="36">
        <v>1</v>
      </c>
      <c r="F86" s="36">
        <v>0</v>
      </c>
      <c r="G86" s="36">
        <v>1</v>
      </c>
    </row>
    <row r="87" spans="1:7" x14ac:dyDescent="0.25">
      <c r="A87" s="1" t="s">
        <v>218</v>
      </c>
      <c r="B87" s="1" t="s">
        <v>219</v>
      </c>
      <c r="C87" s="36" t="s">
        <v>372</v>
      </c>
      <c r="D87" s="36">
        <v>1</v>
      </c>
      <c r="E87" s="36">
        <v>0</v>
      </c>
      <c r="F87" s="36">
        <v>1</v>
      </c>
      <c r="G87" s="36">
        <v>0</v>
      </c>
    </row>
    <row r="88" spans="1:7" x14ac:dyDescent="0.25">
      <c r="A88" s="1" t="s">
        <v>220</v>
      </c>
      <c r="B88" s="1" t="s">
        <v>221</v>
      </c>
      <c r="C88" s="36" t="s">
        <v>373</v>
      </c>
      <c r="D88" s="36">
        <v>0</v>
      </c>
      <c r="E88" s="36">
        <v>0</v>
      </c>
      <c r="F88" s="36">
        <v>1</v>
      </c>
      <c r="G88" s="36">
        <v>3</v>
      </c>
    </row>
    <row r="89" spans="1:7" x14ac:dyDescent="0.25">
      <c r="A89" s="1" t="s">
        <v>222</v>
      </c>
      <c r="B89" s="1" t="s">
        <v>223</v>
      </c>
      <c r="C89" s="36" t="s">
        <v>374</v>
      </c>
      <c r="D89" s="36">
        <v>0</v>
      </c>
      <c r="E89" s="36">
        <v>0</v>
      </c>
      <c r="F89" s="36">
        <v>0</v>
      </c>
      <c r="G89" s="36">
        <v>2</v>
      </c>
    </row>
    <row r="90" spans="1:7" x14ac:dyDescent="0.25">
      <c r="A90" s="1" t="s">
        <v>248</v>
      </c>
      <c r="B90" s="1" t="s">
        <v>249</v>
      </c>
      <c r="C90" s="36" t="s">
        <v>370</v>
      </c>
      <c r="D90" s="36">
        <v>2</v>
      </c>
      <c r="E90" s="36">
        <v>0</v>
      </c>
      <c r="F90" s="36">
        <v>2</v>
      </c>
      <c r="G90" s="36">
        <v>2</v>
      </c>
    </row>
    <row r="91" spans="1:7" x14ac:dyDescent="0.25">
      <c r="A91" s="1" t="s">
        <v>224</v>
      </c>
      <c r="B91" s="1" t="s">
        <v>225</v>
      </c>
      <c r="C91" s="36" t="s">
        <v>372</v>
      </c>
      <c r="D91" s="36">
        <v>1</v>
      </c>
      <c r="E91" s="36">
        <v>0</v>
      </c>
      <c r="F91" s="36">
        <v>0</v>
      </c>
      <c r="G91" s="36">
        <v>1</v>
      </c>
    </row>
    <row r="92" spans="1:7" x14ac:dyDescent="0.25">
      <c r="A92" s="1" t="s">
        <v>226</v>
      </c>
      <c r="B92" s="1" t="s">
        <v>227</v>
      </c>
      <c r="C92" s="36" t="s">
        <v>373</v>
      </c>
      <c r="D92" s="36">
        <v>0</v>
      </c>
      <c r="E92" s="36">
        <v>1</v>
      </c>
      <c r="F92" s="36">
        <v>1</v>
      </c>
      <c r="G92" s="36">
        <v>4</v>
      </c>
    </row>
    <row r="93" spans="1:7" x14ac:dyDescent="0.25">
      <c r="A93" s="1" t="s">
        <v>228</v>
      </c>
      <c r="B93" s="1" t="s">
        <v>229</v>
      </c>
      <c r="C93" s="36" t="s">
        <v>374</v>
      </c>
      <c r="D93" s="36">
        <v>1</v>
      </c>
      <c r="E93" s="36">
        <v>0</v>
      </c>
      <c r="F93" s="36">
        <v>1</v>
      </c>
      <c r="G93" s="36">
        <v>2</v>
      </c>
    </row>
    <row r="94" spans="1:7" x14ac:dyDescent="0.25">
      <c r="A94" s="1" t="s">
        <v>250</v>
      </c>
      <c r="B94" s="1" t="s">
        <v>315</v>
      </c>
      <c r="C94" s="36" t="s">
        <v>370</v>
      </c>
      <c r="D94" s="36">
        <v>0</v>
      </c>
      <c r="E94" s="36">
        <v>0</v>
      </c>
      <c r="F94" s="36">
        <v>0</v>
      </c>
      <c r="G94" s="36">
        <v>0</v>
      </c>
    </row>
    <row r="95" spans="1:7" x14ac:dyDescent="0.25">
      <c r="A95" s="1" t="s">
        <v>316</v>
      </c>
      <c r="B95" s="1" t="s">
        <v>71</v>
      </c>
      <c r="C95" s="36" t="s">
        <v>372</v>
      </c>
      <c r="D95" s="36">
        <v>0</v>
      </c>
      <c r="E95" s="36">
        <v>0</v>
      </c>
      <c r="F95" s="36">
        <v>1</v>
      </c>
      <c r="G95" s="36">
        <v>2</v>
      </c>
    </row>
    <row r="96" spans="1:7" x14ac:dyDescent="0.25">
      <c r="A96" s="1" t="s">
        <v>317</v>
      </c>
      <c r="B96" s="1" t="s">
        <v>318</v>
      </c>
      <c r="C96" s="36" t="s">
        <v>373</v>
      </c>
      <c r="D96" s="36">
        <v>0</v>
      </c>
      <c r="E96" s="36">
        <v>0</v>
      </c>
      <c r="F96" s="36">
        <v>7</v>
      </c>
      <c r="G96" s="36">
        <v>3</v>
      </c>
    </row>
    <row r="97" spans="1:7" x14ac:dyDescent="0.25">
      <c r="A97" s="1" t="s">
        <v>295</v>
      </c>
      <c r="B97" s="1" t="s">
        <v>73</v>
      </c>
      <c r="C97" s="36" t="s">
        <v>374</v>
      </c>
      <c r="D97" s="36">
        <v>0</v>
      </c>
      <c r="E97" s="36">
        <v>0</v>
      </c>
      <c r="F97" s="36">
        <v>2</v>
      </c>
      <c r="G97" s="36">
        <v>4</v>
      </c>
    </row>
    <row r="98" spans="1:7" x14ac:dyDescent="0.25">
      <c r="A98" s="1" t="s">
        <v>296</v>
      </c>
      <c r="B98" s="1" t="s">
        <v>239</v>
      </c>
      <c r="C98" s="36" t="s">
        <v>370</v>
      </c>
      <c r="D98" s="36">
        <v>0</v>
      </c>
      <c r="E98" s="36">
        <v>1</v>
      </c>
      <c r="F98" s="36">
        <v>4</v>
      </c>
      <c r="G98" s="36">
        <v>0</v>
      </c>
    </row>
    <row r="99" spans="1:7" x14ac:dyDescent="0.25">
      <c r="A99" s="1" t="s">
        <v>319</v>
      </c>
      <c r="B99" s="1" t="s">
        <v>75</v>
      </c>
      <c r="C99" s="36" t="s">
        <v>372</v>
      </c>
      <c r="D99" s="36">
        <v>1</v>
      </c>
      <c r="E99" s="36">
        <v>0</v>
      </c>
      <c r="F99" s="36">
        <v>0</v>
      </c>
      <c r="G99" s="36">
        <v>2</v>
      </c>
    </row>
    <row r="100" spans="1:7" x14ac:dyDescent="0.25">
      <c r="A100" s="1" t="s">
        <v>297</v>
      </c>
      <c r="B100" s="1" t="s">
        <v>77</v>
      </c>
      <c r="C100" s="36" t="s">
        <v>373</v>
      </c>
      <c r="D100" s="36">
        <v>0</v>
      </c>
      <c r="E100" s="36">
        <v>0</v>
      </c>
      <c r="F100" s="36">
        <v>0</v>
      </c>
      <c r="G100" s="36">
        <v>0</v>
      </c>
    </row>
    <row r="101" spans="1:7" x14ac:dyDescent="0.25">
      <c r="A101" s="1" t="s">
        <v>251</v>
      </c>
      <c r="B101" s="1" t="s">
        <v>79</v>
      </c>
      <c r="C101" s="36" t="s">
        <v>374</v>
      </c>
      <c r="D101" s="36">
        <v>0</v>
      </c>
      <c r="E101" s="36">
        <v>0</v>
      </c>
      <c r="F101" s="36">
        <v>0</v>
      </c>
      <c r="G101" s="36">
        <v>1</v>
      </c>
    </row>
    <row r="102" spans="1:7" x14ac:dyDescent="0.25">
      <c r="A102" s="1" t="s">
        <v>252</v>
      </c>
      <c r="B102" s="1" t="s">
        <v>81</v>
      </c>
      <c r="C102" s="36" t="s">
        <v>370</v>
      </c>
      <c r="D102" s="36">
        <v>0</v>
      </c>
      <c r="E102" s="36">
        <v>0</v>
      </c>
      <c r="F102" s="36">
        <v>3</v>
      </c>
      <c r="G102" s="36">
        <v>4</v>
      </c>
    </row>
    <row r="103" spans="1:7" x14ac:dyDescent="0.25">
      <c r="A103" s="1" t="s">
        <v>253</v>
      </c>
      <c r="B103" s="1" t="s">
        <v>83</v>
      </c>
      <c r="C103" s="36" t="s">
        <v>372</v>
      </c>
      <c r="D103" s="36">
        <v>0</v>
      </c>
      <c r="E103" s="36">
        <v>2</v>
      </c>
      <c r="F103" s="36">
        <v>3</v>
      </c>
      <c r="G103" s="36">
        <v>3</v>
      </c>
    </row>
    <row r="104" spans="1:7" x14ac:dyDescent="0.25">
      <c r="A104" s="1" t="s">
        <v>298</v>
      </c>
      <c r="B104" s="1" t="s">
        <v>85</v>
      </c>
      <c r="C104" s="36" t="s">
        <v>373</v>
      </c>
      <c r="D104" s="36">
        <v>1</v>
      </c>
      <c r="E104" s="36">
        <v>1</v>
      </c>
      <c r="F104" s="36">
        <v>1</v>
      </c>
      <c r="G104" s="36">
        <v>3</v>
      </c>
    </row>
    <row r="105" spans="1:7" x14ac:dyDescent="0.25">
      <c r="A105" s="1" t="s">
        <v>299</v>
      </c>
      <c r="B105" s="1" t="s">
        <v>87</v>
      </c>
      <c r="C105" s="36" t="s">
        <v>374</v>
      </c>
      <c r="D105" s="36">
        <v>0</v>
      </c>
      <c r="E105" s="36">
        <v>0</v>
      </c>
      <c r="F105" s="36">
        <v>4</v>
      </c>
      <c r="G105" s="36">
        <v>2</v>
      </c>
    </row>
    <row r="106" spans="1:7" x14ac:dyDescent="0.25">
      <c r="A106" s="1" t="s">
        <v>254</v>
      </c>
      <c r="B106" s="1" t="s">
        <v>89</v>
      </c>
      <c r="C106" s="36" t="s">
        <v>370</v>
      </c>
      <c r="D106" s="36">
        <v>0</v>
      </c>
      <c r="E106" s="36">
        <v>0</v>
      </c>
      <c r="F106" s="36">
        <v>2</v>
      </c>
      <c r="G106" s="36">
        <v>3</v>
      </c>
    </row>
    <row r="107" spans="1:7" x14ac:dyDescent="0.25">
      <c r="A107" s="1" t="s">
        <v>320</v>
      </c>
      <c r="B107" s="1" t="s">
        <v>321</v>
      </c>
      <c r="C107" s="36" t="s">
        <v>372</v>
      </c>
      <c r="D107" s="36">
        <v>0</v>
      </c>
      <c r="E107" s="36">
        <v>0</v>
      </c>
      <c r="F107" s="36">
        <v>0</v>
      </c>
      <c r="G107" s="36">
        <v>3</v>
      </c>
    </row>
    <row r="108" spans="1:7" x14ac:dyDescent="0.25">
      <c r="A108" s="1" t="s">
        <v>255</v>
      </c>
      <c r="B108" s="1" t="s">
        <v>91</v>
      </c>
      <c r="C108" s="36" t="s">
        <v>373</v>
      </c>
      <c r="D108" s="36">
        <v>0</v>
      </c>
      <c r="E108" s="36">
        <v>0</v>
      </c>
      <c r="F108" s="36">
        <v>3</v>
      </c>
      <c r="G108" s="36">
        <v>0</v>
      </c>
    </row>
    <row r="109" spans="1:7" x14ac:dyDescent="0.25">
      <c r="A109" s="1" t="s">
        <v>322</v>
      </c>
      <c r="B109" s="1" t="s">
        <v>93</v>
      </c>
      <c r="C109" s="36" t="s">
        <v>374</v>
      </c>
      <c r="D109" s="36">
        <v>0</v>
      </c>
      <c r="E109" s="36">
        <v>0</v>
      </c>
      <c r="F109" s="36">
        <v>3</v>
      </c>
      <c r="G109" s="36">
        <v>6</v>
      </c>
    </row>
    <row r="110" spans="1:7" x14ac:dyDescent="0.25">
      <c r="A110" s="1" t="s">
        <v>323</v>
      </c>
      <c r="B110" s="1" t="s">
        <v>324</v>
      </c>
      <c r="C110" s="36" t="s">
        <v>370</v>
      </c>
      <c r="D110" s="36">
        <v>0</v>
      </c>
      <c r="E110" s="36">
        <v>0</v>
      </c>
      <c r="F110" s="36">
        <v>3</v>
      </c>
      <c r="G110" s="36">
        <v>0</v>
      </c>
    </row>
    <row r="111" spans="1:7" x14ac:dyDescent="0.25">
      <c r="A111" s="1" t="s">
        <v>325</v>
      </c>
      <c r="B111" s="1" t="s">
        <v>95</v>
      </c>
      <c r="C111" s="36" t="s">
        <v>372</v>
      </c>
      <c r="D111" s="36">
        <v>0</v>
      </c>
      <c r="E111" s="36">
        <v>1</v>
      </c>
      <c r="F111" s="36">
        <v>1</v>
      </c>
      <c r="G111" s="36">
        <v>2</v>
      </c>
    </row>
    <row r="112" spans="1:7" x14ac:dyDescent="0.25">
      <c r="A112" s="1" t="s">
        <v>300</v>
      </c>
      <c r="B112" s="1" t="s">
        <v>97</v>
      </c>
      <c r="C112" s="36" t="s">
        <v>373</v>
      </c>
      <c r="D112" s="36">
        <v>0</v>
      </c>
      <c r="E112" s="36">
        <v>0</v>
      </c>
      <c r="F112" s="36">
        <v>2</v>
      </c>
      <c r="G112" s="36">
        <v>5</v>
      </c>
    </row>
    <row r="113" spans="1:7" x14ac:dyDescent="0.25">
      <c r="A113" s="1" t="s">
        <v>256</v>
      </c>
      <c r="B113" s="1" t="s">
        <v>99</v>
      </c>
      <c r="C113" s="36" t="s">
        <v>374</v>
      </c>
      <c r="D113" s="36">
        <v>0</v>
      </c>
      <c r="E113" s="36">
        <v>0</v>
      </c>
      <c r="F113" s="36">
        <v>0</v>
      </c>
      <c r="G113" s="36">
        <v>3</v>
      </c>
    </row>
    <row r="114" spans="1:7" x14ac:dyDescent="0.25">
      <c r="A114" s="1" t="s">
        <v>326</v>
      </c>
      <c r="B114" s="1" t="s">
        <v>101</v>
      </c>
      <c r="C114" s="36" t="s">
        <v>370</v>
      </c>
      <c r="D114" s="36">
        <v>0</v>
      </c>
      <c r="E114" s="36">
        <v>0</v>
      </c>
      <c r="F114" s="36">
        <v>2</v>
      </c>
      <c r="G114" s="36">
        <v>6</v>
      </c>
    </row>
    <row r="115" spans="1:7" x14ac:dyDescent="0.25">
      <c r="A115" s="1" t="s">
        <v>327</v>
      </c>
      <c r="B115" s="1" t="s">
        <v>231</v>
      </c>
      <c r="C115" s="36" t="s">
        <v>372</v>
      </c>
      <c r="D115" s="36">
        <v>0</v>
      </c>
      <c r="E115" s="36">
        <v>0</v>
      </c>
      <c r="F115" s="36">
        <v>0</v>
      </c>
      <c r="G115" s="36">
        <v>1</v>
      </c>
    </row>
    <row r="116" spans="1:7" x14ac:dyDescent="0.25">
      <c r="A116" s="1" t="s">
        <v>257</v>
      </c>
      <c r="B116" s="1" t="s">
        <v>103</v>
      </c>
      <c r="C116" s="36" t="s">
        <v>373</v>
      </c>
      <c r="D116" s="36">
        <v>0</v>
      </c>
      <c r="E116" s="36">
        <v>0</v>
      </c>
      <c r="F116" s="36">
        <v>1</v>
      </c>
      <c r="G116" s="36">
        <v>1</v>
      </c>
    </row>
    <row r="117" spans="1:7" x14ac:dyDescent="0.25">
      <c r="A117" s="1" t="s">
        <v>258</v>
      </c>
      <c r="B117" s="1" t="s">
        <v>241</v>
      </c>
      <c r="C117" s="36" t="s">
        <v>374</v>
      </c>
      <c r="D117" s="36">
        <v>0</v>
      </c>
      <c r="E117" s="36">
        <v>0</v>
      </c>
      <c r="F117" s="36">
        <v>0</v>
      </c>
      <c r="G117" s="36">
        <v>1</v>
      </c>
    </row>
    <row r="118" spans="1:7" x14ac:dyDescent="0.25">
      <c r="A118" s="1" t="s">
        <v>328</v>
      </c>
      <c r="B118" s="1" t="s">
        <v>105</v>
      </c>
      <c r="C118" s="36" t="s">
        <v>370</v>
      </c>
      <c r="D118" s="36">
        <v>0</v>
      </c>
      <c r="E118" s="36">
        <v>0</v>
      </c>
      <c r="F118" s="36">
        <v>1</v>
      </c>
      <c r="G118" s="36">
        <v>6</v>
      </c>
    </row>
    <row r="119" spans="1:7" x14ac:dyDescent="0.25">
      <c r="A119" s="1" t="s">
        <v>301</v>
      </c>
      <c r="B119" s="1" t="s">
        <v>107</v>
      </c>
      <c r="C119" s="36" t="s">
        <v>372</v>
      </c>
      <c r="D119" s="36">
        <v>1</v>
      </c>
      <c r="E119" s="36">
        <v>0</v>
      </c>
      <c r="F119" s="36">
        <v>3</v>
      </c>
      <c r="G119" s="36">
        <v>1</v>
      </c>
    </row>
    <row r="120" spans="1:7" x14ac:dyDescent="0.25">
      <c r="A120" s="1" t="s">
        <v>259</v>
      </c>
      <c r="B120" s="1" t="s">
        <v>109</v>
      </c>
      <c r="C120" s="36" t="s">
        <v>373</v>
      </c>
      <c r="D120" s="36">
        <v>0</v>
      </c>
      <c r="E120" s="36">
        <v>0</v>
      </c>
      <c r="F120" s="36">
        <v>1</v>
      </c>
      <c r="G120" s="36">
        <v>2</v>
      </c>
    </row>
    <row r="121" spans="1:7" x14ac:dyDescent="0.25">
      <c r="A121" s="1" t="s">
        <v>260</v>
      </c>
      <c r="B121" s="1" t="s">
        <v>111</v>
      </c>
      <c r="C121" s="36" t="s">
        <v>374</v>
      </c>
      <c r="D121" s="36">
        <v>0</v>
      </c>
      <c r="E121" s="36">
        <v>0</v>
      </c>
      <c r="F121" s="36">
        <v>1</v>
      </c>
      <c r="G121" s="36">
        <v>1</v>
      </c>
    </row>
    <row r="122" spans="1:7" x14ac:dyDescent="0.25">
      <c r="A122" s="1" t="s">
        <v>329</v>
      </c>
      <c r="B122" s="1" t="s">
        <v>113</v>
      </c>
      <c r="C122" s="36" t="s">
        <v>370</v>
      </c>
      <c r="D122" s="36">
        <v>0</v>
      </c>
      <c r="E122" s="36">
        <v>0</v>
      </c>
      <c r="F122" s="36">
        <v>1</v>
      </c>
      <c r="G122" s="36">
        <v>7</v>
      </c>
    </row>
    <row r="123" spans="1:7" x14ac:dyDescent="0.25">
      <c r="A123" s="1" t="s">
        <v>330</v>
      </c>
      <c r="B123" s="1" t="s">
        <v>233</v>
      </c>
      <c r="C123" s="36" t="s">
        <v>372</v>
      </c>
      <c r="D123" s="36">
        <v>0</v>
      </c>
      <c r="E123" s="36">
        <v>0</v>
      </c>
      <c r="F123" s="36">
        <v>2</v>
      </c>
      <c r="G123" s="36">
        <v>5</v>
      </c>
    </row>
    <row r="124" spans="1:7" x14ac:dyDescent="0.25">
      <c r="A124" s="1" t="s">
        <v>302</v>
      </c>
      <c r="B124" s="1" t="s">
        <v>115</v>
      </c>
      <c r="C124" s="36" t="s">
        <v>373</v>
      </c>
      <c r="D124" s="36">
        <v>0</v>
      </c>
      <c r="E124" s="36">
        <v>0</v>
      </c>
      <c r="F124" s="36">
        <v>0</v>
      </c>
      <c r="G124" s="36">
        <v>2</v>
      </c>
    </row>
    <row r="125" spans="1:7" x14ac:dyDescent="0.25">
      <c r="A125" s="1" t="s">
        <v>261</v>
      </c>
      <c r="B125" s="1" t="s">
        <v>117</v>
      </c>
      <c r="C125" s="36" t="s">
        <v>374</v>
      </c>
      <c r="D125" s="36">
        <v>0</v>
      </c>
      <c r="E125" s="36">
        <v>1</v>
      </c>
      <c r="F125" s="36">
        <v>2</v>
      </c>
      <c r="G125" s="36">
        <v>2</v>
      </c>
    </row>
    <row r="126" spans="1:7" x14ac:dyDescent="0.25">
      <c r="A126" s="1" t="s">
        <v>262</v>
      </c>
      <c r="B126" s="1" t="s">
        <v>119</v>
      </c>
      <c r="C126" s="36" t="s">
        <v>370</v>
      </c>
      <c r="D126" s="36">
        <v>0</v>
      </c>
      <c r="E126" s="36">
        <v>0</v>
      </c>
      <c r="F126" s="36">
        <v>1</v>
      </c>
      <c r="G126" s="36">
        <v>0</v>
      </c>
    </row>
    <row r="127" spans="1:7" x14ac:dyDescent="0.25">
      <c r="A127" s="1" t="s">
        <v>263</v>
      </c>
      <c r="B127" s="1" t="s">
        <v>121</v>
      </c>
      <c r="C127" s="36" t="s">
        <v>372</v>
      </c>
      <c r="D127" s="36">
        <v>0</v>
      </c>
      <c r="E127" s="36">
        <v>0</v>
      </c>
      <c r="F127" s="36">
        <v>1</v>
      </c>
      <c r="G127" s="36">
        <v>1</v>
      </c>
    </row>
    <row r="128" spans="1:7" x14ac:dyDescent="0.25">
      <c r="A128" s="1" t="s">
        <v>331</v>
      </c>
      <c r="B128" s="1" t="s">
        <v>123</v>
      </c>
      <c r="C128" s="36" t="s">
        <v>373</v>
      </c>
      <c r="D128" s="36">
        <v>0</v>
      </c>
      <c r="E128" s="36">
        <v>0</v>
      </c>
      <c r="F128" s="36">
        <v>2</v>
      </c>
      <c r="G128" s="36">
        <v>3</v>
      </c>
    </row>
    <row r="129" spans="1:7" x14ac:dyDescent="0.25">
      <c r="A129" s="1" t="s">
        <v>332</v>
      </c>
      <c r="B129" s="1" t="s">
        <v>125</v>
      </c>
      <c r="C129" s="36" t="s">
        <v>374</v>
      </c>
      <c r="D129" s="36">
        <v>1</v>
      </c>
      <c r="E129" s="36">
        <v>0</v>
      </c>
      <c r="F129" s="36">
        <v>2</v>
      </c>
      <c r="G129" s="36">
        <v>0</v>
      </c>
    </row>
    <row r="130" spans="1:7" x14ac:dyDescent="0.25">
      <c r="A130" s="1" t="s">
        <v>333</v>
      </c>
      <c r="B130" s="1" t="s">
        <v>334</v>
      </c>
      <c r="C130" s="36" t="s">
        <v>370</v>
      </c>
      <c r="D130" s="36">
        <v>0</v>
      </c>
      <c r="E130" s="36">
        <v>0</v>
      </c>
      <c r="F130" s="36">
        <v>0</v>
      </c>
      <c r="G130" s="36">
        <v>3</v>
      </c>
    </row>
    <row r="131" spans="1:7" x14ac:dyDescent="0.25">
      <c r="A131" s="1" t="s">
        <v>335</v>
      </c>
      <c r="B131" s="1" t="s">
        <v>127</v>
      </c>
      <c r="C131" s="36" t="s">
        <v>372</v>
      </c>
      <c r="D131" s="36">
        <v>0</v>
      </c>
      <c r="E131" s="36">
        <v>0</v>
      </c>
      <c r="F131" s="36">
        <v>1</v>
      </c>
      <c r="G131" s="36">
        <v>3</v>
      </c>
    </row>
    <row r="132" spans="1:7" x14ac:dyDescent="0.25">
      <c r="A132" s="1" t="s">
        <v>336</v>
      </c>
      <c r="B132" s="1" t="s">
        <v>129</v>
      </c>
      <c r="C132" s="36" t="s">
        <v>373</v>
      </c>
      <c r="D132" s="36">
        <v>0</v>
      </c>
      <c r="E132" s="36">
        <v>0</v>
      </c>
      <c r="F132" s="36">
        <v>1</v>
      </c>
      <c r="G132" s="36">
        <v>0</v>
      </c>
    </row>
    <row r="133" spans="1:7" x14ac:dyDescent="0.25">
      <c r="A133" s="1" t="s">
        <v>264</v>
      </c>
      <c r="B133" s="1" t="s">
        <v>131</v>
      </c>
      <c r="C133" s="36" t="s">
        <v>374</v>
      </c>
      <c r="D133" s="36">
        <v>0</v>
      </c>
      <c r="E133" s="36">
        <v>0</v>
      </c>
      <c r="F133" s="36">
        <v>0</v>
      </c>
      <c r="G133" s="36">
        <v>7</v>
      </c>
    </row>
    <row r="134" spans="1:7" x14ac:dyDescent="0.25">
      <c r="A134" s="1" t="s">
        <v>265</v>
      </c>
      <c r="B134" s="1" t="s">
        <v>133</v>
      </c>
      <c r="C134" s="36" t="s">
        <v>370</v>
      </c>
      <c r="D134" s="36">
        <v>0</v>
      </c>
      <c r="E134" s="36">
        <v>0</v>
      </c>
      <c r="F134" s="36">
        <v>1</v>
      </c>
      <c r="G134" s="36">
        <v>2</v>
      </c>
    </row>
    <row r="135" spans="1:7" x14ac:dyDescent="0.25">
      <c r="A135" s="1" t="s">
        <v>337</v>
      </c>
      <c r="B135" s="1" t="s">
        <v>243</v>
      </c>
      <c r="C135" s="36" t="s">
        <v>372</v>
      </c>
      <c r="D135" s="36">
        <v>0</v>
      </c>
      <c r="E135" s="36">
        <v>0</v>
      </c>
      <c r="F135" s="36">
        <v>6</v>
      </c>
      <c r="G135" s="36">
        <v>5</v>
      </c>
    </row>
    <row r="136" spans="1:7" x14ac:dyDescent="0.25">
      <c r="A136" s="1" t="s">
        <v>266</v>
      </c>
      <c r="B136" s="1" t="s">
        <v>135</v>
      </c>
      <c r="C136" s="36" t="s">
        <v>373</v>
      </c>
      <c r="D136" s="36">
        <v>0</v>
      </c>
      <c r="E136" s="36">
        <v>0</v>
      </c>
      <c r="F136" s="36">
        <v>3</v>
      </c>
      <c r="G136" s="36">
        <v>2</v>
      </c>
    </row>
    <row r="137" spans="1:7" x14ac:dyDescent="0.25">
      <c r="A137" s="1" t="s">
        <v>338</v>
      </c>
      <c r="B137" s="1" t="s">
        <v>137</v>
      </c>
      <c r="C137" s="36" t="s">
        <v>374</v>
      </c>
      <c r="D137" s="36">
        <v>0</v>
      </c>
      <c r="E137" s="36">
        <v>0</v>
      </c>
      <c r="F137" s="36">
        <v>1</v>
      </c>
      <c r="G137" s="36">
        <v>3</v>
      </c>
    </row>
    <row r="138" spans="1:7" x14ac:dyDescent="0.25">
      <c r="A138" s="1" t="s">
        <v>267</v>
      </c>
      <c r="B138" s="1" t="s">
        <v>139</v>
      </c>
      <c r="C138" s="36" t="s">
        <v>370</v>
      </c>
      <c r="D138" s="36">
        <v>0</v>
      </c>
      <c r="E138" s="36">
        <v>0</v>
      </c>
      <c r="F138" s="36">
        <v>0</v>
      </c>
      <c r="G138" s="36">
        <v>4</v>
      </c>
    </row>
    <row r="139" spans="1:7" x14ac:dyDescent="0.25">
      <c r="A139" s="1" t="s">
        <v>339</v>
      </c>
      <c r="B139" s="1" t="s">
        <v>141</v>
      </c>
      <c r="C139" s="36" t="s">
        <v>372</v>
      </c>
      <c r="D139" s="36">
        <v>0</v>
      </c>
      <c r="E139" s="36">
        <v>0</v>
      </c>
      <c r="F139" s="36">
        <v>5</v>
      </c>
      <c r="G139" s="36">
        <v>3</v>
      </c>
    </row>
    <row r="140" spans="1:7" x14ac:dyDescent="0.25">
      <c r="A140" s="1" t="s">
        <v>268</v>
      </c>
      <c r="B140" s="1" t="s">
        <v>143</v>
      </c>
      <c r="C140" s="36" t="s">
        <v>373</v>
      </c>
      <c r="D140" s="36">
        <v>0</v>
      </c>
      <c r="E140" s="36">
        <v>0</v>
      </c>
      <c r="F140" s="36">
        <v>2</v>
      </c>
      <c r="G140" s="36">
        <v>4</v>
      </c>
    </row>
    <row r="141" spans="1:7" x14ac:dyDescent="0.25">
      <c r="A141" s="1" t="s">
        <v>269</v>
      </c>
      <c r="B141" s="1" t="s">
        <v>145</v>
      </c>
      <c r="C141" s="36" t="s">
        <v>374</v>
      </c>
      <c r="D141" s="36">
        <v>0</v>
      </c>
      <c r="E141" s="36">
        <v>2</v>
      </c>
      <c r="F141" s="36">
        <v>2</v>
      </c>
      <c r="G141" s="36">
        <v>1</v>
      </c>
    </row>
    <row r="142" spans="1:7" x14ac:dyDescent="0.25">
      <c r="A142" s="1" t="s">
        <v>340</v>
      </c>
      <c r="B142" s="1" t="s">
        <v>147</v>
      </c>
      <c r="C142" s="36" t="s">
        <v>370</v>
      </c>
      <c r="D142" s="36">
        <v>0</v>
      </c>
      <c r="E142" s="36">
        <v>0</v>
      </c>
      <c r="F142" s="36">
        <v>0</v>
      </c>
      <c r="G142" s="36">
        <v>1</v>
      </c>
    </row>
    <row r="143" spans="1:7" x14ac:dyDescent="0.25">
      <c r="A143" s="1" t="s">
        <v>341</v>
      </c>
      <c r="B143" s="1" t="s">
        <v>342</v>
      </c>
      <c r="C143" s="36" t="s">
        <v>372</v>
      </c>
      <c r="D143" s="36">
        <v>0</v>
      </c>
      <c r="E143" s="36">
        <v>0</v>
      </c>
      <c r="F143" s="36">
        <v>0</v>
      </c>
      <c r="G143" s="36">
        <v>1</v>
      </c>
    </row>
    <row r="144" spans="1:7" x14ac:dyDescent="0.25">
      <c r="A144" s="1" t="s">
        <v>270</v>
      </c>
      <c r="B144" s="1" t="s">
        <v>149</v>
      </c>
      <c r="C144" s="36" t="s">
        <v>373</v>
      </c>
      <c r="D144" s="36">
        <v>1</v>
      </c>
      <c r="E144" s="36">
        <v>0</v>
      </c>
      <c r="F144" s="36">
        <v>2</v>
      </c>
      <c r="G144" s="36">
        <v>3</v>
      </c>
    </row>
    <row r="145" spans="1:7" x14ac:dyDescent="0.25">
      <c r="A145" s="1" t="s">
        <v>303</v>
      </c>
      <c r="B145" s="1" t="s">
        <v>151</v>
      </c>
      <c r="C145" s="36" t="s">
        <v>374</v>
      </c>
      <c r="D145" s="36">
        <v>0</v>
      </c>
      <c r="E145" s="36">
        <v>0</v>
      </c>
      <c r="F145" s="36">
        <v>1</v>
      </c>
      <c r="G145" s="36">
        <v>0</v>
      </c>
    </row>
    <row r="146" spans="1:7" x14ac:dyDescent="0.25">
      <c r="A146" s="1" t="s">
        <v>304</v>
      </c>
      <c r="B146" s="1" t="s">
        <v>153</v>
      </c>
      <c r="C146" s="36" t="s">
        <v>370</v>
      </c>
      <c r="D146" s="36">
        <v>0</v>
      </c>
      <c r="E146" s="36">
        <v>0</v>
      </c>
      <c r="F146" s="36">
        <v>2</v>
      </c>
      <c r="G146" s="36">
        <v>3</v>
      </c>
    </row>
    <row r="147" spans="1:7" x14ac:dyDescent="0.25">
      <c r="A147" s="1" t="s">
        <v>343</v>
      </c>
      <c r="B147" s="1" t="s">
        <v>235</v>
      </c>
      <c r="C147" s="36" t="s">
        <v>372</v>
      </c>
      <c r="D147" s="36">
        <v>0</v>
      </c>
      <c r="E147" s="36">
        <v>0</v>
      </c>
      <c r="F147" s="36">
        <v>0</v>
      </c>
      <c r="G147" s="36">
        <v>5</v>
      </c>
    </row>
    <row r="148" spans="1:7" x14ac:dyDescent="0.25">
      <c r="A148" s="1" t="s">
        <v>271</v>
      </c>
      <c r="B148" s="1" t="s">
        <v>155</v>
      </c>
      <c r="C148" s="36" t="s">
        <v>373</v>
      </c>
      <c r="D148" s="36">
        <v>0</v>
      </c>
      <c r="E148" s="36">
        <v>0</v>
      </c>
      <c r="F148" s="36">
        <v>0</v>
      </c>
      <c r="G148" s="36">
        <v>1</v>
      </c>
    </row>
    <row r="149" spans="1:7" x14ac:dyDescent="0.25">
      <c r="A149" s="1" t="s">
        <v>272</v>
      </c>
      <c r="B149" s="1" t="s">
        <v>157</v>
      </c>
      <c r="C149" s="36" t="s">
        <v>374</v>
      </c>
      <c r="D149" s="36">
        <v>1</v>
      </c>
      <c r="E149" s="36">
        <v>0</v>
      </c>
      <c r="F149" s="36">
        <v>0</v>
      </c>
      <c r="G149" s="36">
        <v>4</v>
      </c>
    </row>
    <row r="150" spans="1:7" x14ac:dyDescent="0.25">
      <c r="A150" s="1" t="s">
        <v>344</v>
      </c>
      <c r="B150" s="1" t="s">
        <v>159</v>
      </c>
      <c r="C150" s="36" t="s">
        <v>370</v>
      </c>
      <c r="D150" s="36">
        <v>2</v>
      </c>
      <c r="E150" s="36">
        <v>1</v>
      </c>
      <c r="F150" s="36">
        <v>2</v>
      </c>
      <c r="G150" s="36">
        <v>4</v>
      </c>
    </row>
    <row r="151" spans="1:7" x14ac:dyDescent="0.25">
      <c r="A151" s="1" t="s">
        <v>273</v>
      </c>
      <c r="B151" s="1" t="s">
        <v>161</v>
      </c>
      <c r="C151" s="36" t="s">
        <v>372</v>
      </c>
      <c r="D151" s="36">
        <v>0</v>
      </c>
      <c r="E151" s="36">
        <v>2</v>
      </c>
      <c r="F151" s="36">
        <v>0</v>
      </c>
      <c r="G151" s="36">
        <v>3</v>
      </c>
    </row>
    <row r="152" spans="1:7" x14ac:dyDescent="0.25">
      <c r="A152" s="1" t="s">
        <v>345</v>
      </c>
      <c r="B152" s="1" t="s">
        <v>237</v>
      </c>
      <c r="C152" s="36" t="s">
        <v>373</v>
      </c>
      <c r="D152" s="36">
        <v>0</v>
      </c>
      <c r="E152" s="36">
        <v>0</v>
      </c>
      <c r="F152" s="36">
        <v>3</v>
      </c>
      <c r="G152" s="36">
        <v>2</v>
      </c>
    </row>
    <row r="153" spans="1:7" x14ac:dyDescent="0.25">
      <c r="A153" s="1" t="s">
        <v>305</v>
      </c>
      <c r="B153" s="1" t="s">
        <v>163</v>
      </c>
      <c r="C153" s="36" t="s">
        <v>374</v>
      </c>
      <c r="D153" s="36">
        <v>0</v>
      </c>
      <c r="E153" s="36">
        <v>0</v>
      </c>
      <c r="F153" s="36">
        <v>0</v>
      </c>
      <c r="G153" s="36">
        <v>2</v>
      </c>
    </row>
    <row r="154" spans="1:7" x14ac:dyDescent="0.25">
      <c r="A154" s="1" t="s">
        <v>306</v>
      </c>
      <c r="B154" s="1" t="s">
        <v>165</v>
      </c>
      <c r="C154" s="36" t="s">
        <v>370</v>
      </c>
      <c r="D154" s="36">
        <v>0</v>
      </c>
      <c r="E154" s="36">
        <v>0</v>
      </c>
      <c r="F154" s="36">
        <v>1</v>
      </c>
      <c r="G154" s="36">
        <v>1</v>
      </c>
    </row>
    <row r="155" spans="1:7" x14ac:dyDescent="0.25">
      <c r="A155" s="1" t="s">
        <v>274</v>
      </c>
      <c r="B155" s="1" t="s">
        <v>167</v>
      </c>
      <c r="C155" s="36" t="s">
        <v>372</v>
      </c>
      <c r="D155" s="36">
        <v>0</v>
      </c>
      <c r="E155" s="36">
        <v>1</v>
      </c>
      <c r="F155" s="36">
        <v>0</v>
      </c>
      <c r="G155" s="36">
        <v>3</v>
      </c>
    </row>
    <row r="156" spans="1:7" x14ac:dyDescent="0.25">
      <c r="A156" s="1" t="s">
        <v>275</v>
      </c>
      <c r="B156" s="1" t="s">
        <v>169</v>
      </c>
      <c r="C156" s="36" t="s">
        <v>373</v>
      </c>
      <c r="D156" s="36">
        <v>0</v>
      </c>
      <c r="E156" s="36">
        <v>0</v>
      </c>
      <c r="F156" s="36">
        <v>2</v>
      </c>
      <c r="G156" s="36">
        <v>1</v>
      </c>
    </row>
    <row r="157" spans="1:7" x14ac:dyDescent="0.25">
      <c r="A157" s="1" t="s">
        <v>346</v>
      </c>
      <c r="B157" s="1" t="s">
        <v>171</v>
      </c>
      <c r="C157" s="36" t="s">
        <v>374</v>
      </c>
      <c r="D157" s="36">
        <v>0</v>
      </c>
      <c r="E157" s="36">
        <v>0</v>
      </c>
      <c r="F157" s="36">
        <v>0</v>
      </c>
      <c r="G157" s="36">
        <v>3</v>
      </c>
    </row>
    <row r="158" spans="1:7" x14ac:dyDescent="0.25">
      <c r="A158" s="1" t="s">
        <v>276</v>
      </c>
      <c r="B158" s="1" t="s">
        <v>173</v>
      </c>
      <c r="C158" s="36" t="s">
        <v>370</v>
      </c>
      <c r="D158" s="36">
        <v>0</v>
      </c>
      <c r="E158" s="36">
        <v>0</v>
      </c>
      <c r="F158" s="36">
        <v>0</v>
      </c>
      <c r="G158" s="36">
        <v>5</v>
      </c>
    </row>
    <row r="159" spans="1:7" x14ac:dyDescent="0.25">
      <c r="A159" s="1" t="s">
        <v>347</v>
      </c>
      <c r="B159" s="1" t="s">
        <v>175</v>
      </c>
      <c r="C159" s="36" t="s">
        <v>372</v>
      </c>
      <c r="D159" s="36">
        <v>0</v>
      </c>
      <c r="E159" s="36">
        <v>0</v>
      </c>
      <c r="F159" s="36">
        <v>3</v>
      </c>
      <c r="G159" s="36">
        <v>4</v>
      </c>
    </row>
    <row r="160" spans="1:7" x14ac:dyDescent="0.25">
      <c r="A160" s="1" t="s">
        <v>277</v>
      </c>
      <c r="B160" s="1" t="s">
        <v>177</v>
      </c>
      <c r="C160" s="36" t="s">
        <v>373</v>
      </c>
      <c r="D160" s="36">
        <v>0</v>
      </c>
      <c r="E160" s="36">
        <v>0</v>
      </c>
      <c r="F160" s="36">
        <v>0</v>
      </c>
      <c r="G160" s="36">
        <v>3</v>
      </c>
    </row>
    <row r="161" spans="1:7" x14ac:dyDescent="0.25">
      <c r="A161" s="1" t="s">
        <v>278</v>
      </c>
      <c r="B161" s="1" t="s">
        <v>179</v>
      </c>
      <c r="C161" s="36" t="s">
        <v>374</v>
      </c>
      <c r="D161" s="36">
        <v>0</v>
      </c>
      <c r="E161" s="36">
        <v>0</v>
      </c>
      <c r="F161" s="36">
        <v>0</v>
      </c>
      <c r="G161" s="36">
        <v>4</v>
      </c>
    </row>
    <row r="162" spans="1:7" x14ac:dyDescent="0.25">
      <c r="A162" s="1" t="s">
        <v>348</v>
      </c>
      <c r="B162" s="1" t="s">
        <v>181</v>
      </c>
      <c r="C162" s="36" t="s">
        <v>370</v>
      </c>
      <c r="D162" s="36">
        <v>0</v>
      </c>
      <c r="E162" s="36">
        <v>0</v>
      </c>
      <c r="F162" s="36">
        <v>0</v>
      </c>
      <c r="G162" s="36">
        <v>2</v>
      </c>
    </row>
    <row r="163" spans="1:7" x14ac:dyDescent="0.25">
      <c r="A163" s="1" t="s">
        <v>349</v>
      </c>
      <c r="B163" s="1" t="s">
        <v>183</v>
      </c>
      <c r="C163" s="36" t="s">
        <v>372</v>
      </c>
      <c r="D163" s="36">
        <v>0</v>
      </c>
      <c r="E163" s="36">
        <v>1</v>
      </c>
      <c r="F163" s="36">
        <v>1</v>
      </c>
      <c r="G163" s="36">
        <v>2</v>
      </c>
    </row>
    <row r="164" spans="1:7" x14ac:dyDescent="0.25">
      <c r="A164" s="1" t="s">
        <v>279</v>
      </c>
      <c r="B164" s="1" t="s">
        <v>185</v>
      </c>
      <c r="C164" s="36" t="s">
        <v>373</v>
      </c>
      <c r="D164" s="36">
        <v>1</v>
      </c>
      <c r="E164" s="36">
        <v>0</v>
      </c>
      <c r="F164" s="36">
        <v>2</v>
      </c>
      <c r="G164" s="36">
        <v>3</v>
      </c>
    </row>
    <row r="165" spans="1:7" x14ac:dyDescent="0.25">
      <c r="A165" s="1" t="s">
        <v>280</v>
      </c>
      <c r="B165" s="1" t="s">
        <v>247</v>
      </c>
      <c r="C165" s="36" t="s">
        <v>374</v>
      </c>
      <c r="D165" s="36">
        <v>0</v>
      </c>
      <c r="E165" s="36">
        <v>0</v>
      </c>
      <c r="F165" s="36">
        <v>3</v>
      </c>
      <c r="G165" s="36">
        <v>3</v>
      </c>
    </row>
    <row r="166" spans="1:7" x14ac:dyDescent="0.25">
      <c r="A166" s="1" t="s">
        <v>350</v>
      </c>
      <c r="B166" s="1" t="s">
        <v>187</v>
      </c>
      <c r="C166" s="36" t="s">
        <v>370</v>
      </c>
      <c r="D166" s="36">
        <v>0</v>
      </c>
      <c r="E166" s="36">
        <v>1</v>
      </c>
      <c r="F166" s="36">
        <v>2</v>
      </c>
      <c r="G166" s="36">
        <v>2</v>
      </c>
    </row>
    <row r="167" spans="1:7" x14ac:dyDescent="0.25">
      <c r="A167" s="1" t="s">
        <v>281</v>
      </c>
      <c r="B167" s="1" t="s">
        <v>189</v>
      </c>
      <c r="C167" s="36" t="s">
        <v>372</v>
      </c>
      <c r="D167" s="36">
        <v>1</v>
      </c>
      <c r="E167" s="36">
        <v>0</v>
      </c>
      <c r="F167" s="36">
        <v>1</v>
      </c>
      <c r="G167" s="36">
        <v>0</v>
      </c>
    </row>
    <row r="168" spans="1:7" x14ac:dyDescent="0.25">
      <c r="A168" s="1" t="s">
        <v>282</v>
      </c>
      <c r="B168" s="1" t="s">
        <v>191</v>
      </c>
      <c r="C168" s="36" t="s">
        <v>373</v>
      </c>
      <c r="D168" s="36">
        <v>0</v>
      </c>
      <c r="E168" s="36">
        <v>2</v>
      </c>
      <c r="F168" s="36">
        <v>1</v>
      </c>
      <c r="G168" s="36">
        <v>1</v>
      </c>
    </row>
    <row r="169" spans="1:7" x14ac:dyDescent="0.25">
      <c r="A169" s="1" t="s">
        <v>283</v>
      </c>
      <c r="B169" s="1" t="s">
        <v>193</v>
      </c>
      <c r="C169" s="36" t="s">
        <v>374</v>
      </c>
      <c r="D169" s="36">
        <v>0</v>
      </c>
      <c r="E169" s="36">
        <v>0</v>
      </c>
      <c r="F169" s="36">
        <v>0</v>
      </c>
      <c r="G169" s="36">
        <v>3</v>
      </c>
    </row>
    <row r="170" spans="1:7" x14ac:dyDescent="0.25">
      <c r="A170" s="1" t="s">
        <v>351</v>
      </c>
      <c r="B170" s="1" t="s">
        <v>195</v>
      </c>
      <c r="C170" s="36" t="s">
        <v>370</v>
      </c>
      <c r="D170" s="36">
        <v>0</v>
      </c>
      <c r="E170" s="36">
        <v>0</v>
      </c>
      <c r="F170" s="36">
        <v>1</v>
      </c>
      <c r="G170" s="36">
        <v>2</v>
      </c>
    </row>
    <row r="171" spans="1:7" x14ac:dyDescent="0.25">
      <c r="A171" s="1" t="s">
        <v>284</v>
      </c>
      <c r="B171" s="1" t="s">
        <v>245</v>
      </c>
      <c r="C171" s="36" t="s">
        <v>372</v>
      </c>
      <c r="D171" s="36">
        <v>0</v>
      </c>
      <c r="E171" s="36">
        <v>0</v>
      </c>
      <c r="F171" s="36">
        <v>1</v>
      </c>
      <c r="G171" s="36">
        <v>5</v>
      </c>
    </row>
    <row r="172" spans="1:7" x14ac:dyDescent="0.25">
      <c r="A172" s="1" t="s">
        <v>307</v>
      </c>
      <c r="B172" s="1" t="s">
        <v>197</v>
      </c>
      <c r="C172" s="36" t="s">
        <v>373</v>
      </c>
      <c r="D172" s="36">
        <v>0</v>
      </c>
      <c r="E172" s="36">
        <v>0</v>
      </c>
      <c r="F172" s="36">
        <v>0</v>
      </c>
      <c r="G172" s="36">
        <v>0</v>
      </c>
    </row>
    <row r="173" spans="1:7" x14ac:dyDescent="0.25">
      <c r="A173" s="1" t="s">
        <v>285</v>
      </c>
      <c r="B173" s="1" t="s">
        <v>199</v>
      </c>
      <c r="C173" s="36" t="s">
        <v>374</v>
      </c>
      <c r="D173" s="36">
        <v>0</v>
      </c>
      <c r="E173" s="36">
        <v>1</v>
      </c>
      <c r="F173" s="36">
        <v>5</v>
      </c>
      <c r="G173" s="36">
        <v>1</v>
      </c>
    </row>
    <row r="174" spans="1:7" x14ac:dyDescent="0.25">
      <c r="A174" s="1" t="s">
        <v>308</v>
      </c>
      <c r="B174" s="1" t="s">
        <v>201</v>
      </c>
      <c r="C174" s="36" t="s">
        <v>370</v>
      </c>
      <c r="D174" s="36">
        <v>0</v>
      </c>
      <c r="E174" s="36">
        <v>0</v>
      </c>
      <c r="F174" s="36">
        <v>2</v>
      </c>
      <c r="G174" s="36">
        <v>9</v>
      </c>
    </row>
    <row r="175" spans="1:7" x14ac:dyDescent="0.25">
      <c r="A175" s="1" t="s">
        <v>309</v>
      </c>
      <c r="B175" s="1" t="s">
        <v>203</v>
      </c>
      <c r="C175" s="36" t="s">
        <v>372</v>
      </c>
      <c r="D175" s="36">
        <v>0</v>
      </c>
      <c r="E175" s="36">
        <v>0</v>
      </c>
      <c r="F175" s="36">
        <v>2</v>
      </c>
      <c r="G175" s="36">
        <v>3</v>
      </c>
    </row>
    <row r="176" spans="1:7" x14ac:dyDescent="0.25">
      <c r="A176" s="1" t="s">
        <v>310</v>
      </c>
      <c r="B176" s="1" t="s">
        <v>205</v>
      </c>
      <c r="C176" s="36" t="s">
        <v>373</v>
      </c>
      <c r="D176" s="36">
        <v>0</v>
      </c>
      <c r="E176" s="36">
        <v>0</v>
      </c>
      <c r="F176" s="36">
        <v>0</v>
      </c>
      <c r="G176" s="36">
        <v>2</v>
      </c>
    </row>
    <row r="177" spans="1:7" x14ac:dyDescent="0.25">
      <c r="A177" s="1" t="s">
        <v>311</v>
      </c>
      <c r="B177" s="1" t="s">
        <v>207</v>
      </c>
      <c r="C177" s="36" t="s">
        <v>374</v>
      </c>
      <c r="D177" s="36">
        <v>0</v>
      </c>
      <c r="E177" s="36">
        <v>0</v>
      </c>
      <c r="F177" s="36">
        <v>1</v>
      </c>
      <c r="G177" s="36">
        <v>6</v>
      </c>
    </row>
    <row r="178" spans="1:7" x14ac:dyDescent="0.25">
      <c r="A178" s="1" t="s">
        <v>352</v>
      </c>
      <c r="B178" s="1" t="s">
        <v>209</v>
      </c>
      <c r="C178" s="36" t="s">
        <v>370</v>
      </c>
      <c r="D178" s="36">
        <v>0</v>
      </c>
      <c r="E178" s="36">
        <v>1</v>
      </c>
      <c r="F178" s="36">
        <v>2</v>
      </c>
      <c r="G178" s="36">
        <v>2</v>
      </c>
    </row>
    <row r="179" spans="1:7" x14ac:dyDescent="0.25">
      <c r="A179" s="1" t="s">
        <v>312</v>
      </c>
      <c r="B179" s="1" t="s">
        <v>211</v>
      </c>
      <c r="C179" s="36" t="s">
        <v>372</v>
      </c>
      <c r="D179" s="36">
        <v>0</v>
      </c>
      <c r="E179" s="36">
        <v>0</v>
      </c>
      <c r="F179" s="36">
        <v>1</v>
      </c>
      <c r="G179" s="36">
        <v>2</v>
      </c>
    </row>
    <row r="180" spans="1:7" x14ac:dyDescent="0.25">
      <c r="A180" s="1" t="s">
        <v>286</v>
      </c>
      <c r="B180" s="1" t="s">
        <v>287</v>
      </c>
      <c r="C180" s="36" t="s">
        <v>373</v>
      </c>
      <c r="D180" s="36">
        <v>0</v>
      </c>
      <c r="E180" s="36">
        <v>0</v>
      </c>
      <c r="F180" s="36">
        <v>0</v>
      </c>
      <c r="G180" s="36">
        <v>3</v>
      </c>
    </row>
    <row r="181" spans="1:7" x14ac:dyDescent="0.25">
      <c r="A181" s="1" t="s">
        <v>288</v>
      </c>
      <c r="B181" s="1" t="s">
        <v>213</v>
      </c>
      <c r="C181" s="36" t="s">
        <v>374</v>
      </c>
      <c r="D181" s="36">
        <v>0</v>
      </c>
      <c r="E181" s="36">
        <v>0</v>
      </c>
      <c r="F181" s="36">
        <v>0</v>
      </c>
      <c r="G181" s="36">
        <v>3</v>
      </c>
    </row>
    <row r="182" spans="1:7" x14ac:dyDescent="0.25">
      <c r="A182" s="1" t="s">
        <v>289</v>
      </c>
      <c r="B182" s="1" t="s">
        <v>215</v>
      </c>
      <c r="C182" s="36" t="s">
        <v>370</v>
      </c>
      <c r="D182" s="36">
        <v>1</v>
      </c>
      <c r="E182" s="36">
        <v>0</v>
      </c>
      <c r="F182" s="36">
        <v>3</v>
      </c>
      <c r="G182" s="36">
        <v>4</v>
      </c>
    </row>
    <row r="183" spans="1:7" x14ac:dyDescent="0.25">
      <c r="A183" s="1" t="s">
        <v>290</v>
      </c>
      <c r="B183" s="1" t="s">
        <v>217</v>
      </c>
      <c r="C183" s="36" t="s">
        <v>372</v>
      </c>
      <c r="D183" s="36">
        <v>0</v>
      </c>
      <c r="E183" s="36">
        <v>1</v>
      </c>
      <c r="F183" s="36">
        <v>0</v>
      </c>
      <c r="G183" s="36">
        <v>1</v>
      </c>
    </row>
    <row r="184" spans="1:7" x14ac:dyDescent="0.25">
      <c r="A184" s="1" t="s">
        <v>291</v>
      </c>
      <c r="B184" s="1" t="s">
        <v>219</v>
      </c>
      <c r="C184" s="36" t="s">
        <v>373</v>
      </c>
      <c r="D184" s="36">
        <v>1</v>
      </c>
      <c r="E184" s="36">
        <v>0</v>
      </c>
      <c r="F184" s="36">
        <v>1</v>
      </c>
      <c r="G184" s="36">
        <v>0</v>
      </c>
    </row>
    <row r="185" spans="1:7" x14ac:dyDescent="0.25">
      <c r="A185" s="1" t="s">
        <v>292</v>
      </c>
      <c r="B185" s="1" t="s">
        <v>223</v>
      </c>
      <c r="C185" s="36" t="s">
        <v>374</v>
      </c>
      <c r="D185" s="36">
        <v>0</v>
      </c>
      <c r="E185" s="36">
        <v>0</v>
      </c>
      <c r="F185" s="36">
        <v>0</v>
      </c>
      <c r="G185" s="36">
        <v>4</v>
      </c>
    </row>
    <row r="186" spans="1:7" x14ac:dyDescent="0.25">
      <c r="A186" s="1" t="s">
        <v>293</v>
      </c>
      <c r="B186" s="1" t="s">
        <v>249</v>
      </c>
      <c r="C186" s="36" t="s">
        <v>370</v>
      </c>
      <c r="D186" s="36">
        <v>1</v>
      </c>
      <c r="E186" s="36">
        <v>0</v>
      </c>
      <c r="F186" s="36">
        <v>2</v>
      </c>
      <c r="G186" s="36">
        <v>2</v>
      </c>
    </row>
    <row r="187" spans="1:7" x14ac:dyDescent="0.25">
      <c r="A187" s="1" t="s">
        <v>313</v>
      </c>
      <c r="B187" s="1" t="s">
        <v>225</v>
      </c>
      <c r="C187" s="36" t="s">
        <v>372</v>
      </c>
      <c r="D187" s="36">
        <v>1</v>
      </c>
      <c r="E187" s="36">
        <v>0</v>
      </c>
      <c r="F187" s="36">
        <v>0</v>
      </c>
      <c r="G187" s="36">
        <v>1</v>
      </c>
    </row>
    <row r="188" spans="1:7" x14ac:dyDescent="0.25">
      <c r="A188" s="1" t="s">
        <v>353</v>
      </c>
      <c r="B188" s="1" t="s">
        <v>227</v>
      </c>
      <c r="C188" s="36" t="s">
        <v>373</v>
      </c>
      <c r="D188" s="36">
        <v>0</v>
      </c>
      <c r="E188" s="36">
        <v>0</v>
      </c>
      <c r="F188" s="36">
        <v>1</v>
      </c>
      <c r="G188" s="36">
        <v>4</v>
      </c>
    </row>
    <row r="189" spans="1:7" x14ac:dyDescent="0.25">
      <c r="A189" s="1" t="s">
        <v>314</v>
      </c>
      <c r="B189" s="1" t="s">
        <v>229</v>
      </c>
      <c r="C189" s="36" t="s">
        <v>374</v>
      </c>
      <c r="D189" s="36">
        <v>1</v>
      </c>
      <c r="E189" s="36">
        <v>0</v>
      </c>
      <c r="F189" s="36">
        <v>1</v>
      </c>
      <c r="G189" s="3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CONTROLS</vt:lpstr>
      <vt:lpstr>MISSION_TOTALS</vt:lpstr>
      <vt:lpstr>OFFICE</vt:lpstr>
      <vt:lpstr>DATA_BY_COMP</vt:lpstr>
      <vt:lpstr>DATA_BY_UNIT</vt:lpstr>
      <vt:lpstr>DATE</vt:lpstr>
      <vt:lpstr>DAY</vt:lpstr>
      <vt:lpstr>DATA_BY_COMP!english_data_1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2016-01-28T11:43:14Z</dcterms:modified>
</cp:coreProperties>
</file>