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5382FF42-B2D2-422C-9C91-9303065A207E}" xr6:coauthVersionLast="47" xr6:coauthVersionMax="47" xr10:uidLastSave="{00000000-0000-0000-0000-000000000000}"/>
  <bookViews>
    <workbookView xWindow="38980" yWindow="1680" windowWidth="26400" windowHeight="18030" xr2:uid="{8AEDBDDA-EEEF-4686-A046-8548F59C7393}"/>
  </bookViews>
  <sheets>
    <sheet name="Main" sheetId="1" r:id="rId1"/>
    <sheet name="RP-A5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E17" i="2"/>
  <c r="K4" i="1"/>
  <c r="K7" i="1" l="1"/>
</calcChain>
</file>

<file path=xl/sharedStrings.xml><?xml version="1.0" encoding="utf-8"?>
<sst xmlns="http://schemas.openxmlformats.org/spreadsheetml/2006/main" count="59" uniqueCount="50">
  <si>
    <t>Price</t>
  </si>
  <si>
    <t>Shares</t>
  </si>
  <si>
    <t>MC</t>
  </si>
  <si>
    <t>Cash</t>
  </si>
  <si>
    <t>Debt</t>
  </si>
  <si>
    <t>EV</t>
  </si>
  <si>
    <t>Name</t>
  </si>
  <si>
    <t>RP-A501</t>
  </si>
  <si>
    <t>Indication</t>
  </si>
  <si>
    <t>Danon Disease</t>
  </si>
  <si>
    <t>RP-L301</t>
  </si>
  <si>
    <t>PK Deficiency</t>
  </si>
  <si>
    <t>LAD-I</t>
  </si>
  <si>
    <t>RP-L102</t>
  </si>
  <si>
    <t>Fanconi Anemia</t>
  </si>
  <si>
    <t>RP-L401</t>
  </si>
  <si>
    <t>Infantile Malignant Osteopetrosis</t>
  </si>
  <si>
    <t>RP-A601</t>
  </si>
  <si>
    <t>Arrhythmogenic Cardiomyopathy</t>
  </si>
  <si>
    <t>Plakophilin 2</t>
  </si>
  <si>
    <t>BAG3-DCM</t>
  </si>
  <si>
    <t>Main</t>
  </si>
  <si>
    <t>Brand</t>
  </si>
  <si>
    <t>MOA</t>
  </si>
  <si>
    <t>LAMP2B AAV9</t>
  </si>
  <si>
    <t>Clinical Trials</t>
  </si>
  <si>
    <t>Phase</t>
  </si>
  <si>
    <t>II</t>
  </si>
  <si>
    <t>RP-L201 (marnetegragene autotemcel)</t>
  </si>
  <si>
    <t>in vivo GT</t>
  </si>
  <si>
    <t>in vitro GT</t>
  </si>
  <si>
    <t>Danon Disease. 15-30k people in US+EU</t>
  </si>
  <si>
    <t>19 years OS</t>
  </si>
  <si>
    <t>Phase I</t>
  </si>
  <si>
    <t>LV mass 311 --&gt;212, 989--&gt;511, 438--&gt;375, 410---&gt;300, 605--&gt;447, 234--&gt;185</t>
  </si>
  <si>
    <t>Spain Registry</t>
  </si>
  <si>
    <t>Q225</t>
  </si>
  <si>
    <t>PIC</t>
  </si>
  <si>
    <t>AD</t>
  </si>
  <si>
    <t>8/20/25: clinical hold for RP-A501 lifted</t>
  </si>
  <si>
    <t>post-clinical hold, n=3 3.8 x 10¹³ GC/kg of RP-A501 in three patients, 4-week interval between treatments</t>
  </si>
  <si>
    <t>n=6 have been treated pre-clinical hold at 6.7</t>
  </si>
  <si>
    <t>PE: LV reduction, LAMP2 expression</t>
  </si>
  <si>
    <t>Phase II pivotal n=12 NCT06092034</t>
  </si>
  <si>
    <t>RP-A701/REN-001</t>
  </si>
  <si>
    <t>8/7/25: Q225 results</t>
  </si>
  <si>
    <t>CEO: Gaurav Shah</t>
  </si>
  <si>
    <t>patient death due to capillary leak syndrome, C3 inhibitor</t>
  </si>
  <si>
    <t>in vivo AAVrh74</t>
  </si>
  <si>
    <t>resubmit BLA YE25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</si>
</sst>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0" fontId="1" fillId="0" borderId="0" xfId="0" applyFont="1"/>
    <xf numFmtId="0" fontId="3" fillId="0" borderId="0" xfId="0" applyFont="1"/>
    <xf numFmtId="0" fontId="2" fillId="0" borderId="1" xfId="1" applyBorder="1"/>
    <xf numFmtId="0" fontId="4" fillId="0" borderId="1" xfId="0" applyFont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AC00919-E74D-438E-881D-0AF9E572BF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A8B5-2B14-4C78-81C0-DE56C393192F}">
  <dimension ref="B2:L13"/>
  <sheetViews>
    <sheetView tabSelected="1" zoomScale="130" zoomScaleNormal="130" workbookViewId="0">
      <selection activeCell="B7" sqref="B5:C7"/>
    </sheetView>
  </sheetViews>
  <sheetFormatPr defaultRowHeight="12.5" x14ac:dyDescent="0.25"/>
  <cols>
    <col min="1" max="1" width="2.453125" customWidth="1"/>
    <col min="2" max="2" width="34.26953125" bestFit="1" customWidth="1"/>
    <col min="3" max="3" width="29.81640625" customWidth="1"/>
    <col min="4" max="4" width="16.6328125" bestFit="1" customWidth="1"/>
  </cols>
  <sheetData>
    <row r="2" spans="2:12" x14ac:dyDescent="0.25">
      <c r="B2" s="9" t="s">
        <v>6</v>
      </c>
      <c r="C2" s="10" t="s">
        <v>8</v>
      </c>
      <c r="D2" s="10" t="s">
        <v>26</v>
      </c>
      <c r="E2" s="10" t="s">
        <v>23</v>
      </c>
      <c r="F2" s="10"/>
      <c r="G2" s="10"/>
      <c r="H2" s="11"/>
      <c r="J2" t="s">
        <v>0</v>
      </c>
      <c r="K2" s="1">
        <v>3.73</v>
      </c>
    </row>
    <row r="3" spans="2:12" x14ac:dyDescent="0.25">
      <c r="B3" s="4" t="s">
        <v>28</v>
      </c>
      <c r="C3" t="s">
        <v>12</v>
      </c>
      <c r="D3" t="s">
        <v>49</v>
      </c>
      <c r="E3" t="s">
        <v>30</v>
      </c>
      <c r="H3" s="5"/>
      <c r="J3" t="s">
        <v>1</v>
      </c>
      <c r="K3" s="2">
        <v>107.903871</v>
      </c>
      <c r="L3" s="3" t="s">
        <v>36</v>
      </c>
    </row>
    <row r="4" spans="2:12" x14ac:dyDescent="0.25">
      <c r="B4" s="15" t="s">
        <v>7</v>
      </c>
      <c r="C4" t="s">
        <v>9</v>
      </c>
      <c r="D4" t="s">
        <v>27</v>
      </c>
      <c r="E4" t="s">
        <v>29</v>
      </c>
      <c r="H4" s="5"/>
      <c r="J4" t="s">
        <v>2</v>
      </c>
      <c r="K4" s="2">
        <f>+K2*K3</f>
        <v>402.48143883</v>
      </c>
    </row>
    <row r="5" spans="2:12" ht="13" x14ac:dyDescent="0.3">
      <c r="B5" s="16" t="s">
        <v>10</v>
      </c>
      <c r="C5" s="17" t="s">
        <v>11</v>
      </c>
      <c r="D5" s="17"/>
      <c r="E5" s="17" t="s">
        <v>29</v>
      </c>
      <c r="H5" s="5"/>
      <c r="J5" t="s">
        <v>3</v>
      </c>
      <c r="K5" s="2">
        <f>32.819+238.675</f>
        <v>271.49400000000003</v>
      </c>
      <c r="L5" s="3" t="s">
        <v>36</v>
      </c>
    </row>
    <row r="6" spans="2:12" ht="13" x14ac:dyDescent="0.3">
      <c r="B6" s="16" t="s">
        <v>13</v>
      </c>
      <c r="C6" s="17" t="s">
        <v>14</v>
      </c>
      <c r="D6" s="17"/>
      <c r="E6" s="17" t="s">
        <v>30</v>
      </c>
      <c r="H6" s="5"/>
      <c r="J6" t="s">
        <v>4</v>
      </c>
      <c r="K6" s="2">
        <v>0</v>
      </c>
      <c r="L6" s="3" t="s">
        <v>36</v>
      </c>
    </row>
    <row r="7" spans="2:12" ht="13" x14ac:dyDescent="0.3">
      <c r="B7" s="16" t="s">
        <v>15</v>
      </c>
      <c r="C7" s="17" t="s">
        <v>16</v>
      </c>
      <c r="H7" s="5"/>
      <c r="J7" t="s">
        <v>5</v>
      </c>
      <c r="K7" s="2">
        <f>+K4-K5+K6</f>
        <v>130.98743882999997</v>
      </c>
    </row>
    <row r="8" spans="2:12" x14ac:dyDescent="0.25">
      <c r="B8" s="4" t="s">
        <v>17</v>
      </c>
      <c r="C8" t="s">
        <v>18</v>
      </c>
      <c r="D8" t="s">
        <v>19</v>
      </c>
      <c r="H8" s="5"/>
    </row>
    <row r="9" spans="2:12" x14ac:dyDescent="0.25">
      <c r="B9" s="4" t="s">
        <v>44</v>
      </c>
      <c r="C9" t="s">
        <v>20</v>
      </c>
      <c r="E9" t="s">
        <v>48</v>
      </c>
      <c r="H9" s="5"/>
      <c r="J9" t="s">
        <v>37</v>
      </c>
      <c r="K9" s="2">
        <v>1701.6079999999999</v>
      </c>
      <c r="L9" s="3" t="s">
        <v>36</v>
      </c>
    </row>
    <row r="10" spans="2:12" x14ac:dyDescent="0.25">
      <c r="B10" s="6"/>
      <c r="C10" s="7"/>
      <c r="D10" s="7"/>
      <c r="E10" s="7"/>
      <c r="F10" s="7"/>
      <c r="G10" s="7"/>
      <c r="H10" s="8"/>
      <c r="J10" t="s">
        <v>38</v>
      </c>
      <c r="K10" s="2">
        <v>1348.3689999999999</v>
      </c>
      <c r="L10" s="3" t="s">
        <v>36</v>
      </c>
    </row>
    <row r="12" spans="2:12" ht="13" x14ac:dyDescent="0.3">
      <c r="F12" t="s">
        <v>39</v>
      </c>
      <c r="J12" t="s">
        <v>46</v>
      </c>
      <c r="K12" s="13"/>
    </row>
    <row r="13" spans="2:12" x14ac:dyDescent="0.25">
      <c r="F13" t="s">
        <v>45</v>
      </c>
    </row>
  </sheetData>
  <hyperlinks>
    <hyperlink ref="B4" location="'RP-A501'!A1" display="RP-A501" xr:uid="{A9880F01-96E5-4B71-93A7-B5B823A374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FD84-185B-4DB9-ABD0-405F96E1A1FF}">
  <dimension ref="A1:F18"/>
  <sheetViews>
    <sheetView zoomScale="235" zoomScaleNormal="235" workbookViewId="0">
      <selection activeCell="C12" sqref="C12"/>
    </sheetView>
  </sheetViews>
  <sheetFormatPr defaultRowHeight="12.5" x14ac:dyDescent="0.25"/>
  <cols>
    <col min="1" max="1" width="5" bestFit="1" customWidth="1"/>
    <col min="2" max="2" width="12.1796875" bestFit="1" customWidth="1"/>
    <col min="3" max="3" width="15.54296875" customWidth="1"/>
  </cols>
  <sheetData>
    <row r="1" spans="1:3" x14ac:dyDescent="0.25">
      <c r="A1" s="12" t="s">
        <v>21</v>
      </c>
    </row>
    <row r="2" spans="1:3" x14ac:dyDescent="0.25">
      <c r="B2" t="s">
        <v>22</v>
      </c>
      <c r="C2" t="s">
        <v>7</v>
      </c>
    </row>
    <row r="3" spans="1:3" x14ac:dyDescent="0.25">
      <c r="B3" t="s">
        <v>8</v>
      </c>
      <c r="C3" t="s">
        <v>31</v>
      </c>
    </row>
    <row r="4" spans="1:3" x14ac:dyDescent="0.25">
      <c r="C4" t="s">
        <v>32</v>
      </c>
    </row>
    <row r="5" spans="1:3" x14ac:dyDescent="0.25">
      <c r="B5" t="s">
        <v>23</v>
      </c>
      <c r="C5" t="s">
        <v>24</v>
      </c>
    </row>
    <row r="6" spans="1:3" x14ac:dyDescent="0.25">
      <c r="B6" t="s">
        <v>25</v>
      </c>
    </row>
    <row r="7" spans="1:3" ht="13" x14ac:dyDescent="0.3">
      <c r="C7" s="14" t="s">
        <v>43</v>
      </c>
    </row>
    <row r="8" spans="1:3" x14ac:dyDescent="0.25">
      <c r="C8" t="s">
        <v>40</v>
      </c>
    </row>
    <row r="9" spans="1:3" x14ac:dyDescent="0.25">
      <c r="C9" t="s">
        <v>41</v>
      </c>
    </row>
    <row r="10" spans="1:3" x14ac:dyDescent="0.25">
      <c r="C10" t="s">
        <v>42</v>
      </c>
    </row>
    <row r="11" spans="1:3" x14ac:dyDescent="0.25">
      <c r="C11" t="s">
        <v>47</v>
      </c>
    </row>
    <row r="13" spans="1:3" ht="13" x14ac:dyDescent="0.3">
      <c r="C13" s="14" t="s">
        <v>33</v>
      </c>
    </row>
    <row r="14" spans="1:3" x14ac:dyDescent="0.25">
      <c r="C14" t="s">
        <v>34</v>
      </c>
    </row>
    <row r="17" spans="3:6" x14ac:dyDescent="0.25">
      <c r="C17" t="s">
        <v>35</v>
      </c>
      <c r="D17">
        <v>27</v>
      </c>
      <c r="E17">
        <f>+D17*2</f>
        <v>54</v>
      </c>
      <c r="F17">
        <v>48</v>
      </c>
    </row>
    <row r="18" spans="3:6" x14ac:dyDescent="0.25">
      <c r="E18">
        <v>1000</v>
      </c>
    </row>
  </sheetData>
  <hyperlinks>
    <hyperlink ref="A1" location="Main!A1" display="Main" xr:uid="{C72A4781-6135-4840-962C-A869E386D5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RP-A501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2023-02-07T05:07:16Z</dcterms:created>
  <dcterms:modified xsi:type="dcterms:W3CDTF">2025-08-20T13:18:02Z</dcterms:modified>
</cp:coreProperties>
</file>