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taka/Library/CloudStorage/GoogleDrive-ktaka8128@gmail.com/My Drive/Princeton/Spring2025/COS513/Final/"/>
    </mc:Choice>
  </mc:AlternateContent>
  <xr:revisionPtr revIDLastSave="0" documentId="13_ncr:1_{8A3C5226-CC89-6E49-87FF-CF88E6F1F348}" xr6:coauthVersionLast="47" xr6:coauthVersionMax="47" xr10:uidLastSave="{00000000-0000-0000-0000-000000000000}"/>
  <bookViews>
    <workbookView xWindow="0" yWindow="780" windowWidth="34200" windowHeight="19660" xr2:uid="{C04B648A-7FA8-AD45-9248-193B600C5D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Z15" i="1" l="1"/>
  <c r="AY15" i="1"/>
  <c r="AX15" i="1"/>
  <c r="AW15" i="1"/>
  <c r="AV15" i="1"/>
  <c r="AU15" i="1"/>
  <c r="AT15" i="1"/>
  <c r="AS15" i="1"/>
  <c r="AR15" i="1"/>
  <c r="AQ15" i="1"/>
  <c r="AP15" i="1"/>
  <c r="AO15" i="1"/>
  <c r="AN15" i="1"/>
  <c r="AM15" i="1"/>
  <c r="AL15" i="1"/>
  <c r="AK15" i="1"/>
  <c r="AJ15" i="1"/>
  <c r="AI15" i="1"/>
  <c r="AH15" i="1"/>
  <c r="AG15" i="1"/>
  <c r="AF15" i="1"/>
  <c r="AE15" i="1"/>
  <c r="AD15" i="1"/>
  <c r="AC15" i="1"/>
  <c r="AB15" i="1"/>
  <c r="AA15" i="1"/>
  <c r="Z15" i="1"/>
  <c r="Y15" i="1"/>
  <c r="X15" i="1"/>
  <c r="W15" i="1"/>
  <c r="V15" i="1"/>
  <c r="U15" i="1"/>
  <c r="T15" i="1"/>
  <c r="S15" i="1"/>
  <c r="R15" i="1"/>
  <c r="Q15" i="1"/>
  <c r="P15" i="1"/>
  <c r="O15" i="1"/>
  <c r="N15" i="1"/>
  <c r="M15" i="1"/>
  <c r="L15" i="1"/>
  <c r="K15" i="1"/>
  <c r="J15" i="1"/>
  <c r="I15" i="1"/>
  <c r="H15" i="1"/>
  <c r="G15" i="1"/>
  <c r="F15" i="1"/>
  <c r="E15" i="1"/>
  <c r="D15" i="1"/>
  <c r="C15" i="1"/>
  <c r="C12" i="1" l="1"/>
  <c r="C11" i="1"/>
  <c r="D13" i="1"/>
  <c r="E13" i="1" s="1"/>
  <c r="F13" i="1" s="1"/>
  <c r="G13" i="1" s="1"/>
  <c r="H13" i="1" s="1"/>
  <c r="I13" i="1" s="1"/>
  <c r="J13" i="1" s="1"/>
  <c r="K13" i="1" s="1"/>
  <c r="L13" i="1" s="1"/>
  <c r="M13" i="1" s="1"/>
  <c r="N13" i="1" s="1"/>
  <c r="O13" i="1" s="1"/>
  <c r="P13" i="1" s="1"/>
  <c r="Q13" i="1" s="1"/>
  <c r="R13" i="1" s="1"/>
  <c r="S13" i="1" s="1"/>
  <c r="T13" i="1" s="1"/>
  <c r="U13" i="1" s="1"/>
  <c r="V13" i="1" s="1"/>
  <c r="W13" i="1" s="1"/>
  <c r="X13" i="1" s="1"/>
  <c r="Y13" i="1" s="1"/>
  <c r="Z13" i="1" s="1"/>
  <c r="AA13" i="1" s="1"/>
  <c r="AB13" i="1" s="1"/>
  <c r="AC13" i="1" s="1"/>
  <c r="AD13" i="1" s="1"/>
  <c r="AE13" i="1" s="1"/>
  <c r="AF13" i="1" s="1"/>
  <c r="AG13" i="1" s="1"/>
  <c r="AH13" i="1" s="1"/>
  <c r="AI13" i="1" s="1"/>
  <c r="AJ13" i="1" s="1"/>
  <c r="AK13" i="1" s="1"/>
  <c r="AL13" i="1" s="1"/>
  <c r="AM13" i="1" s="1"/>
  <c r="AN13" i="1" s="1"/>
  <c r="AO13" i="1" s="1"/>
  <c r="AP13" i="1" s="1"/>
  <c r="AQ13" i="1" s="1"/>
  <c r="AR13" i="1" s="1"/>
  <c r="AS13" i="1" s="1"/>
  <c r="AT13" i="1" s="1"/>
  <c r="AU13" i="1" s="1"/>
  <c r="AV13" i="1" s="1"/>
  <c r="AW13" i="1" s="1"/>
  <c r="AX13" i="1" s="1"/>
  <c r="AY13" i="1" s="1"/>
  <c r="AZ13" i="1" s="1"/>
  <c r="AZ11" i="1" s="1"/>
  <c r="AB11" i="1" l="1"/>
  <c r="L11" i="1"/>
  <c r="D11" i="1"/>
  <c r="T11" i="1"/>
  <c r="J12" i="1"/>
  <c r="J11" i="1"/>
  <c r="R11" i="1"/>
  <c r="Z11" i="1"/>
  <c r="AH11" i="1"/>
  <c r="AP11" i="1"/>
  <c r="AX11" i="1"/>
  <c r="H12" i="1"/>
  <c r="P12" i="1"/>
  <c r="X12" i="1"/>
  <c r="AF12" i="1"/>
  <c r="AN12" i="1"/>
  <c r="AV12" i="1"/>
  <c r="K11" i="1"/>
  <c r="S11" i="1"/>
  <c r="AA11" i="1"/>
  <c r="AI11" i="1"/>
  <c r="AQ11" i="1"/>
  <c r="AY11" i="1"/>
  <c r="I12" i="1"/>
  <c r="Q12" i="1"/>
  <c r="Y12" i="1"/>
  <c r="AG12" i="1"/>
  <c r="AO12" i="1"/>
  <c r="AW12" i="1"/>
  <c r="AZ12" i="1"/>
  <c r="AR11" i="1"/>
  <c r="AH12" i="1"/>
  <c r="U11" i="1"/>
  <c r="AS11" i="1"/>
  <c r="S12" i="1"/>
  <c r="AY12" i="1"/>
  <c r="F11" i="1"/>
  <c r="N11" i="1"/>
  <c r="V11" i="1"/>
  <c r="AD11" i="1"/>
  <c r="AL11" i="1"/>
  <c r="AT11" i="1"/>
  <c r="D12" i="1"/>
  <c r="L12" i="1"/>
  <c r="T12" i="1"/>
  <c r="AB12" i="1"/>
  <c r="AJ12" i="1"/>
  <c r="AR12" i="1"/>
  <c r="G11" i="1"/>
  <c r="O11" i="1"/>
  <c r="W11" i="1"/>
  <c r="AE11" i="1"/>
  <c r="AM11" i="1"/>
  <c r="AU11" i="1"/>
  <c r="E12" i="1"/>
  <c r="M12" i="1"/>
  <c r="U12" i="1"/>
  <c r="AC12" i="1"/>
  <c r="AK12" i="1"/>
  <c r="AS12" i="1"/>
  <c r="AJ11" i="1"/>
  <c r="R12" i="1"/>
  <c r="AP12" i="1"/>
  <c r="E11" i="1"/>
  <c r="AK11" i="1"/>
  <c r="K12" i="1"/>
  <c r="AA12" i="1"/>
  <c r="AQ12" i="1"/>
  <c r="P11" i="1"/>
  <c r="AF11" i="1"/>
  <c r="AV11" i="1"/>
  <c r="N12" i="1"/>
  <c r="AD12" i="1"/>
  <c r="AT12" i="1"/>
  <c r="Z12" i="1"/>
  <c r="AX12" i="1"/>
  <c r="M11" i="1"/>
  <c r="AC11" i="1"/>
  <c r="AI12" i="1"/>
  <c r="H11" i="1"/>
  <c r="X11" i="1"/>
  <c r="AN11" i="1"/>
  <c r="F12" i="1"/>
  <c r="V12" i="1"/>
  <c r="AL12" i="1"/>
  <c r="I11" i="1"/>
  <c r="Q11" i="1"/>
  <c r="Y11" i="1"/>
  <c r="AG11" i="1"/>
  <c r="AO11" i="1"/>
  <c r="AW11" i="1"/>
  <c r="G12" i="1"/>
  <c r="O12" i="1"/>
  <c r="W12" i="1"/>
  <c r="AE12" i="1"/>
  <c r="AM12" i="1"/>
  <c r="AU12" i="1"/>
  <c r="D18" i="1" l="1"/>
  <c r="D19" i="1"/>
  <c r="D20" i="1"/>
  <c r="D22" i="1" l="1"/>
  <c r="D21" i="1"/>
</calcChain>
</file>

<file path=xl/sharedStrings.xml><?xml version="1.0" encoding="utf-8"?>
<sst xmlns="http://schemas.openxmlformats.org/spreadsheetml/2006/main" count="19" uniqueCount="19">
  <si>
    <t>Illustration of valuation gap</t>
  </si>
  <si>
    <t>Asset CF</t>
  </si>
  <si>
    <t>Liability CF</t>
  </si>
  <si>
    <t>Liability value1</t>
  </si>
  <si>
    <t>Asset value(market value)</t>
  </si>
  <si>
    <t>Liability value2</t>
  </si>
  <si>
    <t>Spot1</t>
  </si>
  <si>
    <t>Spot2</t>
  </si>
  <si>
    <t>DF1</t>
  </si>
  <si>
    <t>DF2</t>
  </si>
  <si>
    <t>※CFs are after risk adjustment</t>
  </si>
  <si>
    <t>Net Asset1</t>
  </si>
  <si>
    <t>Net Asset2</t>
  </si>
  <si>
    <t>In capital regulation, we need to hold enough capital (net asset) to keep good solvency.</t>
  </si>
  <si>
    <t>To prevent global systemic risk, global insurance companies need to comply both domestic and international regulation.</t>
  </si>
  <si>
    <t>In regulation, we need to evaluate the value of insurance liability with yield curves provided from the regulator.</t>
  </si>
  <si>
    <t>Consider the case where the company do perfect CF mathcning. Economically, all future liability CF(claim payment) is matched by asset CF and ALM is in good condition. (bufffer for risk shold be prepared corporate fund or somewhere other than ALM portfolio)</t>
  </si>
  <si>
    <t>←Since we match CFs, there is no redundant asset.</t>
  </si>
  <si>
    <t>←However, lifted yield curve by early extrapolation evaluate liability smaller than value under market consistent assumption. If we believe this number, it may lead inappropriate corporate action (paying too much dividend, set too aggressive price for new policy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</si>
</sst>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6" formatCode="_(* #,##0.000_);_(* \(#,##0.000\);_(* &quot;-&quot;??_);_(@_)"/>
  </numFmts>
  <fonts count="5" x14ac:knownFonts="1">
    <font>
      <sz val="12"/>
      <color theme="1"/>
      <name val="Aptos Narrow"/>
      <family val="2"/>
      <scheme val="minor"/>
    </font>
    <font>
      <sz val="12"/>
      <color theme="1"/>
      <name val="Aptos Narrow"/>
      <family val="2"/>
      <scheme val="minor"/>
    </font>
    <font>
      <sz val="12"/>
      <color rgb="FFFF0000"/>
      <name val="Aptos Narrow"/>
      <family val="2"/>
      <scheme val="minor"/>
    </font>
    <font>
      <sz val="12"/>
      <color theme="0"/>
      <name val="Aptos Narrow"/>
      <family val="2"/>
      <scheme val="minor"/>
    </font>
    <font>
      <sz val="11"/>
      <color theme="1"/>
      <name val="Arial"/>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4" fillId="0" borderId="0" xfId="0" applyFont="1" applyAlignment="1">
      <alignment vertical="center"/>
    </xf>
    <xf numFmtId="10" fontId="0" fillId="0" borderId="0" xfId="2" applyNumberFormat="1" applyFont="1"/>
    <xf numFmtId="10" fontId="0" fillId="0" borderId="0" xfId="2" quotePrefix="1" applyNumberFormat="1" applyFont="1"/>
    <xf numFmtId="43" fontId="0" fillId="0" borderId="0" xfId="1" applyFont="1"/>
    <xf numFmtId="166" fontId="0" fillId="0" borderId="0" xfId="1" applyNumberFormat="1" applyFont="1"/>
    <xf numFmtId="43" fontId="0" fillId="0" borderId="0" xfId="0" applyNumberFormat="1"/>
    <xf numFmtId="0" fontId="3" fillId="2" borderId="0" xfId="0" applyFont="1" applyFill="1"/>
    <xf numFmtId="43" fontId="2" fillId="0" borderId="0" xfId="0" applyNumberFormat="1" applyFont="1"/>
    <xf numFmtId="0" fontId="2"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Spot</a:t>
            </a:r>
            <a:r>
              <a:rPr lang="en-US" baseline="0"/>
              <a:t>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Sheet1!$C$9:$AZ$9</c:f>
              <c:numCache>
                <c:formatCode>0.00%</c:formatCode>
                <c:ptCount val="50"/>
                <c:pt idx="0">
                  <c:v>1.3000812049313026E-4</c:v>
                </c:pt>
                <c:pt idx="1">
                  <c:v>3.0005426776713584E-4</c:v>
                </c:pt>
                <c:pt idx="2">
                  <c:v>6.3038118595604153E-4</c:v>
                </c:pt>
                <c:pt idx="3">
                  <c:v>1.583486546006041E-3</c:v>
                </c:pt>
                <c:pt idx="4">
                  <c:v>2.5401687959263342E-3</c:v>
                </c:pt>
                <c:pt idx="5">
                  <c:v>3.4302047724861229E-3</c:v>
                </c:pt>
                <c:pt idx="6">
                  <c:v>4.3147125545897058E-3</c:v>
                </c:pt>
                <c:pt idx="7">
                  <c:v>5.039566844262211E-3</c:v>
                </c:pt>
                <c:pt idx="8">
                  <c:v>4.7565607767052764E-3</c:v>
                </c:pt>
                <c:pt idx="9">
                  <c:v>4.5683728694432268E-3</c:v>
                </c:pt>
                <c:pt idx="10">
                  <c:v>5.2449307830459979E-3</c:v>
                </c:pt>
                <c:pt idx="11">
                  <c:v>6.4903669119809049E-3</c:v>
                </c:pt>
                <c:pt idx="12">
                  <c:v>7.9470014129081612E-3</c:v>
                </c:pt>
                <c:pt idx="13">
                  <c:v>9.371983399334427E-3</c:v>
                </c:pt>
                <c:pt idx="14">
                  <c:v>1.0589898002333564E-2</c:v>
                </c:pt>
                <c:pt idx="15">
                  <c:v>1.1505915226441621E-2</c:v>
                </c:pt>
                <c:pt idx="16">
                  <c:v>1.2188300970443322E-2</c:v>
                </c:pt>
                <c:pt idx="17">
                  <c:v>1.2722772610010313E-2</c:v>
                </c:pt>
                <c:pt idx="18">
                  <c:v>1.3175834707877865E-2</c:v>
                </c:pt>
                <c:pt idx="19">
                  <c:v>1.3599567466415996E-2</c:v>
                </c:pt>
                <c:pt idx="20">
                  <c:v>1.4026792179846037E-2</c:v>
                </c:pt>
                <c:pt idx="21">
                  <c:v>1.4451563857365013E-2</c:v>
                </c:pt>
                <c:pt idx="22">
                  <c:v>1.4861688707257459E-2</c:v>
                </c:pt>
                <c:pt idx="23">
                  <c:v>1.5247444294796519E-2</c:v>
                </c:pt>
                <c:pt idx="24">
                  <c:v>1.5600937366500256E-2</c:v>
                </c:pt>
                <c:pt idx="25">
                  <c:v>1.5918274132586063E-2</c:v>
                </c:pt>
                <c:pt idx="26">
                  <c:v>1.6206284985014197E-2</c:v>
                </c:pt>
                <c:pt idx="27">
                  <c:v>1.6473143796628564E-2</c:v>
                </c:pt>
                <c:pt idx="28">
                  <c:v>1.6725794707153963E-2</c:v>
                </c:pt>
                <c:pt idx="29">
                  <c:v>1.6970203969889575E-2</c:v>
                </c:pt>
                <c:pt idx="30">
                  <c:v>1.721050657332257E-2</c:v>
                </c:pt>
                <c:pt idx="31">
                  <c:v>1.7446276018959095E-2</c:v>
                </c:pt>
                <c:pt idx="32">
                  <c:v>1.7676264917268369E-2</c:v>
                </c:pt>
                <c:pt idx="33">
                  <c:v>1.7899484020264422E-2</c:v>
                </c:pt>
                <c:pt idx="34">
                  <c:v>1.811514749778631E-2</c:v>
                </c:pt>
                <c:pt idx="35">
                  <c:v>1.8322629087370368E-2</c:v>
                </c:pt>
                <c:pt idx="36">
                  <c:v>1.8521426751201275E-2</c:v>
                </c:pt>
                <c:pt idx="37">
                  <c:v>1.8711134025235721E-2</c:v>
                </c:pt>
                <c:pt idx="38">
                  <c:v>1.8891416659948312E-2</c:v>
                </c:pt>
                <c:pt idx="39">
                  <c:v>1.9061993465881333E-2</c:v>
                </c:pt>
                <c:pt idx="40">
                  <c:v>1.9222804257414294E-2</c:v>
                </c:pt>
                <c:pt idx="41">
                  <c:v>1.937451064927731E-2</c:v>
                </c:pt>
                <c:pt idx="42">
                  <c:v>1.9517876834425518E-2</c:v>
                </c:pt>
                <c:pt idx="43">
                  <c:v>1.9653586215380381E-2</c:v>
                </c:pt>
                <c:pt idx="44">
                  <c:v>1.9782251345057178E-2</c:v>
                </c:pt>
                <c:pt idx="45">
                  <c:v>1.9904422493896012E-2</c:v>
                </c:pt>
                <c:pt idx="46">
                  <c:v>2.002059505312026E-2</c:v>
                </c:pt>
                <c:pt idx="47">
                  <c:v>2.0131215948812287E-2</c:v>
                </c:pt>
                <c:pt idx="48">
                  <c:v>2.023668921275168E-2</c:v>
                </c:pt>
                <c:pt idx="49">
                  <c:v>2.0337380832401886E-2</c:v>
                </c:pt>
              </c:numCache>
            </c:numRef>
          </c:val>
          <c:smooth val="0"/>
          <c:extLst>
            <c:ext xmlns:c16="http://schemas.microsoft.com/office/drawing/2014/chart" uri="{C3380CC4-5D6E-409C-BE32-E72D297353CC}">
              <c16:uniqueId val="{00000000-1FD8-A14E-B86D-87CB68764162}"/>
            </c:ext>
          </c:extLst>
        </c:ser>
        <c:ser>
          <c:idx val="1"/>
          <c:order val="1"/>
          <c:spPr>
            <a:ln w="28575" cap="rnd">
              <a:solidFill>
                <a:schemeClr val="accent2"/>
              </a:solidFill>
              <a:round/>
            </a:ln>
            <a:effectLst/>
          </c:spPr>
          <c:marker>
            <c:symbol val="none"/>
          </c:marker>
          <c:val>
            <c:numRef>
              <c:f>Sheet1!$C$10:$AZ$10</c:f>
              <c:numCache>
                <c:formatCode>0.00%</c:formatCode>
                <c:ptCount val="50"/>
                <c:pt idx="0">
                  <c:v>1.3001042926741313E-4</c:v>
                </c:pt>
                <c:pt idx="1">
                  <c:v>3.0005620437667524E-4</c:v>
                </c:pt>
                <c:pt idx="2">
                  <c:v>6.3038434140416655E-4</c:v>
                </c:pt>
                <c:pt idx="3">
                  <c:v>1.5834920738995173E-3</c:v>
                </c:pt>
                <c:pt idx="4">
                  <c:v>2.5401761658190303E-3</c:v>
                </c:pt>
                <c:pt idx="5">
                  <c:v>3.4302128107683849E-3</c:v>
                </c:pt>
                <c:pt idx="6">
                  <c:v>4.3147220515609153E-3</c:v>
                </c:pt>
                <c:pt idx="7">
                  <c:v>5.0395750936249595E-3</c:v>
                </c:pt>
                <c:pt idx="8">
                  <c:v>4.7565674382283873E-3</c:v>
                </c:pt>
                <c:pt idx="9">
                  <c:v>4.5683840287091826E-3</c:v>
                </c:pt>
                <c:pt idx="10">
                  <c:v>5.2706928907693129E-3</c:v>
                </c:pt>
                <c:pt idx="11">
                  <c:v>6.5374153305763905E-3</c:v>
                </c:pt>
                <c:pt idx="12">
                  <c:v>7.9939646725417646E-3</c:v>
                </c:pt>
                <c:pt idx="13">
                  <c:v>9.3991248061484622E-3</c:v>
                </c:pt>
                <c:pt idx="14">
                  <c:v>1.0588565389906046E-2</c:v>
                </c:pt>
                <c:pt idx="15">
                  <c:v>1.1481575099355545E-2</c:v>
                </c:pt>
                <c:pt idx="16">
                  <c:v>1.2153846989527928E-2</c:v>
                </c:pt>
                <c:pt idx="17">
                  <c:v>1.2691572099640336E-2</c:v>
                </c:pt>
                <c:pt idx="18">
                  <c:v>1.3157881950260908E-2</c:v>
                </c:pt>
                <c:pt idx="19">
                  <c:v>1.3599467750260219E-2</c:v>
                </c:pt>
                <c:pt idx="20">
                  <c:v>1.4043189794035182E-2</c:v>
                </c:pt>
                <c:pt idx="21">
                  <c:v>1.4478618182909742E-2</c:v>
                </c:pt>
                <c:pt idx="22">
                  <c:v>1.4890615190221057E-2</c:v>
                </c:pt>
                <c:pt idx="23">
                  <c:v>1.5267401287786031E-2</c:v>
                </c:pt>
                <c:pt idx="24">
                  <c:v>1.5599518997155615E-2</c:v>
                </c:pt>
                <c:pt idx="25">
                  <c:v>1.5885163603630126E-2</c:v>
                </c:pt>
                <c:pt idx="26">
                  <c:v>1.6145388218829382E-2</c:v>
                </c:pt>
                <c:pt idx="27">
                  <c:v>1.6402107745820516E-2</c:v>
                </c:pt>
                <c:pt idx="28">
                  <c:v>1.6672877204318981E-2</c:v>
                </c:pt>
                <c:pt idx="29">
                  <c:v>1.6972204492267329E-2</c:v>
                </c:pt>
                <c:pt idx="30">
                  <c:v>1.7308362919691733E-2</c:v>
                </c:pt>
                <c:pt idx="31">
                  <c:v>1.7672806070997416E-2</c:v>
                </c:pt>
                <c:pt idx="32">
                  <c:v>1.8055455595082925E-2</c:v>
                </c:pt>
                <c:pt idx="33">
                  <c:v>1.8448654090798877E-2</c:v>
                </c:pt>
                <c:pt idx="34">
                  <c:v>1.8846592152652164E-2</c:v>
                </c:pt>
                <c:pt idx="35">
                  <c:v>1.9244878821776501E-2</c:v>
                </c:pt>
                <c:pt idx="36">
                  <c:v>1.9640216661651166E-2</c:v>
                </c:pt>
                <c:pt idx="37">
                  <c:v>2.0030154050991511E-2</c:v>
                </c:pt>
                <c:pt idx="38">
                  <c:v>2.0412895057603464E-2</c:v>
                </c:pt>
                <c:pt idx="39">
                  <c:v>2.0787152649664131E-2</c:v>
                </c:pt>
                <c:pt idx="40">
                  <c:v>2.1152034795810515E-2</c:v>
                </c:pt>
                <c:pt idx="41">
                  <c:v>2.1506955710417275E-2</c:v>
                </c:pt>
                <c:pt idx="42">
                  <c:v>2.1851566451422055E-2</c:v>
                </c:pt>
                <c:pt idx="43">
                  <c:v>2.2185700500511274E-2</c:v>
                </c:pt>
                <c:pt idx="44">
                  <c:v>2.2509331003000899E-2</c:v>
                </c:pt>
                <c:pt idx="45">
                  <c:v>2.2822537123330155E-2</c:v>
                </c:pt>
                <c:pt idx="46">
                  <c:v>2.3125477555705487E-2</c:v>
                </c:pt>
                <c:pt idx="47">
                  <c:v>2.3418369670382466E-2</c:v>
                </c:pt>
                <c:pt idx="48">
                  <c:v>2.3701473111662485E-2</c:v>
                </c:pt>
                <c:pt idx="49">
                  <c:v>2.3975076920777383E-2</c:v>
                </c:pt>
              </c:numCache>
            </c:numRef>
          </c:val>
          <c:smooth val="0"/>
          <c:extLst>
            <c:ext xmlns:c16="http://schemas.microsoft.com/office/drawing/2014/chart" uri="{C3380CC4-5D6E-409C-BE32-E72D297353CC}">
              <c16:uniqueId val="{00000001-1FD8-A14E-B86D-87CB68764162}"/>
            </c:ext>
          </c:extLst>
        </c:ser>
        <c:dLbls>
          <c:showLegendKey val="0"/>
          <c:showVal val="0"/>
          <c:showCatName val="0"/>
          <c:showSerName val="0"/>
          <c:showPercent val="0"/>
          <c:showBubbleSize val="0"/>
        </c:dLbls>
        <c:smooth val="0"/>
        <c:axId val="660852832"/>
        <c:axId val="2098153488"/>
      </c:lineChart>
      <c:catAx>
        <c:axId val="6608528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153488"/>
        <c:crosses val="autoZero"/>
        <c:auto val="1"/>
        <c:lblAlgn val="ctr"/>
        <c:lblOffset val="100"/>
        <c:noMultiLvlLbl val="0"/>
      </c:catAx>
      <c:valAx>
        <c:axId val="2098153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852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Asset</a:t>
            </a:r>
            <a:r>
              <a:rPr lang="en-US" baseline="0"/>
              <a:t> and liability CF</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val>
            <c:numRef>
              <c:f>Sheet1!$C$13:$AP$13</c:f>
              <c:numCache>
                <c:formatCode>General</c:formatCode>
                <c:ptCount val="4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numCache>
            </c:numRef>
          </c:val>
          <c:extLst>
            <c:ext xmlns:c16="http://schemas.microsoft.com/office/drawing/2014/chart" uri="{C3380CC4-5D6E-409C-BE32-E72D297353CC}">
              <c16:uniqueId val="{00000000-C2CA-1245-A63E-33C33C4E8229}"/>
            </c:ext>
          </c:extLst>
        </c:ser>
        <c:ser>
          <c:idx val="1"/>
          <c:order val="1"/>
          <c:spPr>
            <a:solidFill>
              <a:schemeClr val="accent2"/>
            </a:solidFill>
            <a:ln>
              <a:noFill/>
            </a:ln>
            <a:effectLst/>
          </c:spPr>
          <c:invertIfNegative val="0"/>
          <c:val>
            <c:numRef>
              <c:f>Sheet1!$C$14:$AP$14</c:f>
              <c:numCache>
                <c:formatCode>General</c:formatCode>
                <c:ptCount val="40"/>
                <c:pt idx="0">
                  <c:v>310</c:v>
                </c:pt>
                <c:pt idx="1">
                  <c:v>292</c:v>
                </c:pt>
                <c:pt idx="2">
                  <c:v>292</c:v>
                </c:pt>
                <c:pt idx="3">
                  <c:v>274</c:v>
                </c:pt>
                <c:pt idx="4">
                  <c:v>274</c:v>
                </c:pt>
                <c:pt idx="5">
                  <c:v>256</c:v>
                </c:pt>
                <c:pt idx="6">
                  <c:v>256</c:v>
                </c:pt>
                <c:pt idx="7">
                  <c:v>238</c:v>
                </c:pt>
                <c:pt idx="8">
                  <c:v>238</c:v>
                </c:pt>
                <c:pt idx="9">
                  <c:v>274</c:v>
                </c:pt>
                <c:pt idx="10">
                  <c:v>256</c:v>
                </c:pt>
                <c:pt idx="11">
                  <c:v>256</c:v>
                </c:pt>
                <c:pt idx="12">
                  <c:v>238</c:v>
                </c:pt>
                <c:pt idx="13">
                  <c:v>238</c:v>
                </c:pt>
                <c:pt idx="14">
                  <c:v>220</c:v>
                </c:pt>
                <c:pt idx="15">
                  <c:v>220</c:v>
                </c:pt>
                <c:pt idx="16">
                  <c:v>190</c:v>
                </c:pt>
                <c:pt idx="17">
                  <c:v>190</c:v>
                </c:pt>
                <c:pt idx="18">
                  <c:v>178</c:v>
                </c:pt>
                <c:pt idx="19">
                  <c:v>226</c:v>
                </c:pt>
                <c:pt idx="20">
                  <c:v>210</c:v>
                </c:pt>
                <c:pt idx="21">
                  <c:v>192</c:v>
                </c:pt>
                <c:pt idx="22">
                  <c:v>192</c:v>
                </c:pt>
                <c:pt idx="23">
                  <c:v>174</c:v>
                </c:pt>
                <c:pt idx="24">
                  <c:v>174</c:v>
                </c:pt>
                <c:pt idx="25">
                  <c:v>156</c:v>
                </c:pt>
                <c:pt idx="26">
                  <c:v>156</c:v>
                </c:pt>
                <c:pt idx="27">
                  <c:v>138</c:v>
                </c:pt>
                <c:pt idx="28">
                  <c:v>144</c:v>
                </c:pt>
                <c:pt idx="29">
                  <c:v>204</c:v>
                </c:pt>
                <c:pt idx="30">
                  <c:v>156</c:v>
                </c:pt>
                <c:pt idx="31">
                  <c:v>138</c:v>
                </c:pt>
                <c:pt idx="32">
                  <c:v>138</c:v>
                </c:pt>
                <c:pt idx="33">
                  <c:v>120</c:v>
                </c:pt>
                <c:pt idx="34">
                  <c:v>120</c:v>
                </c:pt>
                <c:pt idx="35">
                  <c:v>102</c:v>
                </c:pt>
                <c:pt idx="36">
                  <c:v>102</c:v>
                </c:pt>
                <c:pt idx="37">
                  <c:v>90</c:v>
                </c:pt>
                <c:pt idx="38">
                  <c:v>90</c:v>
                </c:pt>
                <c:pt idx="39">
                  <c:v>96</c:v>
                </c:pt>
              </c:numCache>
            </c:numRef>
          </c:val>
          <c:extLst>
            <c:ext xmlns:c16="http://schemas.microsoft.com/office/drawing/2014/chart" uri="{C3380CC4-5D6E-409C-BE32-E72D297353CC}">
              <c16:uniqueId val="{00000001-C2CA-1245-A63E-33C33C4E8229}"/>
            </c:ext>
          </c:extLst>
        </c:ser>
        <c:ser>
          <c:idx val="2"/>
          <c:order val="2"/>
          <c:spPr>
            <a:solidFill>
              <a:schemeClr val="accent3"/>
            </a:solidFill>
            <a:ln>
              <a:noFill/>
            </a:ln>
            <a:effectLst/>
          </c:spPr>
          <c:invertIfNegative val="0"/>
          <c:val>
            <c:numRef>
              <c:f>Sheet1!$C$15:$AP$15</c:f>
              <c:numCache>
                <c:formatCode>General</c:formatCode>
                <c:ptCount val="40"/>
                <c:pt idx="0">
                  <c:v>-310</c:v>
                </c:pt>
                <c:pt idx="1">
                  <c:v>-292</c:v>
                </c:pt>
                <c:pt idx="2">
                  <c:v>-292</c:v>
                </c:pt>
                <c:pt idx="3">
                  <c:v>-274</c:v>
                </c:pt>
                <c:pt idx="4">
                  <c:v>-274</c:v>
                </c:pt>
                <c:pt idx="5">
                  <c:v>-256</c:v>
                </c:pt>
                <c:pt idx="6">
                  <c:v>-256</c:v>
                </c:pt>
                <c:pt idx="7">
                  <c:v>-238</c:v>
                </c:pt>
                <c:pt idx="8">
                  <c:v>-238</c:v>
                </c:pt>
                <c:pt idx="9">
                  <c:v>-274</c:v>
                </c:pt>
                <c:pt idx="10">
                  <c:v>-256</c:v>
                </c:pt>
                <c:pt idx="11">
                  <c:v>-256</c:v>
                </c:pt>
                <c:pt idx="12">
                  <c:v>-238</c:v>
                </c:pt>
                <c:pt idx="13">
                  <c:v>-238</c:v>
                </c:pt>
                <c:pt idx="14">
                  <c:v>-220</c:v>
                </c:pt>
                <c:pt idx="15">
                  <c:v>-220</c:v>
                </c:pt>
                <c:pt idx="16">
                  <c:v>-190</c:v>
                </c:pt>
                <c:pt idx="17">
                  <c:v>-190</c:v>
                </c:pt>
                <c:pt idx="18">
                  <c:v>-178</c:v>
                </c:pt>
                <c:pt idx="19">
                  <c:v>-226</c:v>
                </c:pt>
                <c:pt idx="20">
                  <c:v>-210</c:v>
                </c:pt>
                <c:pt idx="21">
                  <c:v>-192</c:v>
                </c:pt>
                <c:pt idx="22">
                  <c:v>-192</c:v>
                </c:pt>
                <c:pt idx="23">
                  <c:v>-174</c:v>
                </c:pt>
                <c:pt idx="24">
                  <c:v>-174</c:v>
                </c:pt>
                <c:pt idx="25">
                  <c:v>-156</c:v>
                </c:pt>
                <c:pt idx="26">
                  <c:v>-156</c:v>
                </c:pt>
                <c:pt idx="27">
                  <c:v>-138</c:v>
                </c:pt>
                <c:pt idx="28">
                  <c:v>-144</c:v>
                </c:pt>
                <c:pt idx="29">
                  <c:v>-204</c:v>
                </c:pt>
                <c:pt idx="30">
                  <c:v>-156</c:v>
                </c:pt>
                <c:pt idx="31">
                  <c:v>-138</c:v>
                </c:pt>
                <c:pt idx="32">
                  <c:v>-138</c:v>
                </c:pt>
                <c:pt idx="33">
                  <c:v>-120</c:v>
                </c:pt>
                <c:pt idx="34">
                  <c:v>-120</c:v>
                </c:pt>
                <c:pt idx="35">
                  <c:v>-102</c:v>
                </c:pt>
                <c:pt idx="36">
                  <c:v>-102</c:v>
                </c:pt>
                <c:pt idx="37">
                  <c:v>-90</c:v>
                </c:pt>
                <c:pt idx="38">
                  <c:v>-90</c:v>
                </c:pt>
                <c:pt idx="39">
                  <c:v>-96</c:v>
                </c:pt>
              </c:numCache>
            </c:numRef>
          </c:val>
          <c:extLst>
            <c:ext xmlns:c16="http://schemas.microsoft.com/office/drawing/2014/chart" uri="{C3380CC4-5D6E-409C-BE32-E72D297353CC}">
              <c16:uniqueId val="{00000002-C2CA-1245-A63E-33C33C4E8229}"/>
            </c:ext>
          </c:extLst>
        </c:ser>
        <c:dLbls>
          <c:showLegendKey val="0"/>
          <c:showVal val="0"/>
          <c:showCatName val="0"/>
          <c:showSerName val="0"/>
          <c:showPercent val="0"/>
          <c:showBubbleSize val="0"/>
        </c:dLbls>
        <c:gapWidth val="150"/>
        <c:overlap val="100"/>
        <c:axId val="2087418944"/>
        <c:axId val="2087528112"/>
      </c:barChart>
      <c:catAx>
        <c:axId val="20874189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528112"/>
        <c:crosses val="autoZero"/>
        <c:auto val="1"/>
        <c:lblAlgn val="ctr"/>
        <c:lblOffset val="100"/>
        <c:noMultiLvlLbl val="0"/>
      </c:catAx>
      <c:valAx>
        <c:axId val="2087528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41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107950</xdr:colOff>
      <xdr:row>22</xdr:row>
      <xdr:rowOff>69850</xdr:rowOff>
    </xdr:from>
    <xdr:to>
      <xdr:col>14</xdr:col>
      <xdr:colOff>552450</xdr:colOff>
      <xdr:row>35</xdr:row>
      <xdr:rowOff>171450</xdr:rowOff>
    </xdr:to>
    <xdr:graphicFrame macro="">
      <xdr:nvGraphicFramePr>
        <xdr:cNvPr id="2" name="Chart 1">
          <a:extLst>
            <a:ext uri="{FF2B5EF4-FFF2-40B4-BE49-F238E27FC236}">
              <a16:creationId xmlns:a16="http://schemas.microsoft.com/office/drawing/2014/main" id="{9CD36D55-9C56-A077-6C1C-B24A07D03F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323850</xdr:colOff>
      <xdr:row>22</xdr:row>
      <xdr:rowOff>57150</xdr:rowOff>
    </xdr:from>
    <xdr:to>
      <xdr:col>8</xdr:col>
      <xdr:colOff>768350</xdr:colOff>
      <xdr:row>35</xdr:row>
      <xdr:rowOff>158750</xdr:rowOff>
    </xdr:to>
    <xdr:graphicFrame macro="">
      <xdr:nvGraphicFramePr>
        <xdr:cNvPr id="3" name="Chart 2">
          <a:extLst>
            <a:ext uri="{FF2B5EF4-FFF2-40B4-BE49-F238E27FC236}">
              <a16:creationId xmlns:a16="http://schemas.microsoft.com/office/drawing/2014/main" id="{51F3FB9F-434B-F230-96E6-66B671753A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9C736-F4D1-3046-8DC9-DA92BFE4092C}">
  <dimension ref="A1:AZ22"/>
  <sheetViews>
    <sheetView showGridLines="0" tabSelected="1" workbookViewId="0"/>
  </sheetViews>
  <sheetFormatPr baseColWidth="10" defaultRowHeight="16" x14ac:dyDescent="0.2"/>
  <cols>
    <col min="1" max="1" width="4.1640625" customWidth="1"/>
  </cols>
  <sheetData>
    <row r="1" spans="1:52" x14ac:dyDescent="0.2">
      <c r="A1" s="7"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row>
    <row r="3" spans="1:52" x14ac:dyDescent="0.2">
      <c r="B3" t="s">
        <v>13</v>
      </c>
    </row>
    <row r="4" spans="1:52" x14ac:dyDescent="0.2">
      <c r="B4" t="s">
        <v>14</v>
      </c>
    </row>
    <row r="5" spans="1:52" x14ac:dyDescent="0.2">
      <c r="B5" t="s">
        <v>15</v>
      </c>
    </row>
    <row r="7" spans="1:52" x14ac:dyDescent="0.2">
      <c r="B7" t="s">
        <v>16</v>
      </c>
    </row>
    <row r="9" spans="1:52" x14ac:dyDescent="0.2">
      <c r="B9" t="s">
        <v>6</v>
      </c>
      <c r="C9" s="2">
        <v>1.3000812049313026E-4</v>
      </c>
      <c r="D9" s="2">
        <v>3.0005426776713584E-4</v>
      </c>
      <c r="E9" s="2">
        <v>6.3038118595604153E-4</v>
      </c>
      <c r="F9" s="2">
        <v>1.583486546006041E-3</v>
      </c>
      <c r="G9" s="2">
        <v>2.5401687959263342E-3</v>
      </c>
      <c r="H9" s="2">
        <v>3.4302047724861229E-3</v>
      </c>
      <c r="I9" s="2">
        <v>4.3147125545897058E-3</v>
      </c>
      <c r="J9" s="2">
        <v>5.039566844262211E-3</v>
      </c>
      <c r="K9" s="2">
        <v>4.7565607767052764E-3</v>
      </c>
      <c r="L9" s="2">
        <v>4.5683728694432268E-3</v>
      </c>
      <c r="M9" s="2">
        <v>5.2449307830459979E-3</v>
      </c>
      <c r="N9" s="2">
        <v>6.4903669119809049E-3</v>
      </c>
      <c r="O9" s="2">
        <v>7.9470014129081612E-3</v>
      </c>
      <c r="P9" s="2">
        <v>9.371983399334427E-3</v>
      </c>
      <c r="Q9" s="2">
        <v>1.0589898002333564E-2</v>
      </c>
      <c r="R9" s="2">
        <v>1.1505915226441621E-2</v>
      </c>
      <c r="S9" s="2">
        <v>1.2188300970443322E-2</v>
      </c>
      <c r="T9" s="3">
        <v>1.2722772610010313E-2</v>
      </c>
      <c r="U9" s="3">
        <v>1.3175834707877865E-2</v>
      </c>
      <c r="V9" s="3">
        <v>1.3599567466415996E-2</v>
      </c>
      <c r="W9" s="3">
        <v>1.4026792179846037E-2</v>
      </c>
      <c r="X9" s="3">
        <v>1.4451563857365013E-2</v>
      </c>
      <c r="Y9" s="2">
        <v>1.4861688707257459E-2</v>
      </c>
      <c r="Z9" s="3">
        <v>1.5247444294796519E-2</v>
      </c>
      <c r="AA9" s="2">
        <v>1.5600937366500256E-2</v>
      </c>
      <c r="AB9" s="2">
        <v>1.5918274132586063E-2</v>
      </c>
      <c r="AC9" s="3">
        <v>1.6206284985014197E-2</v>
      </c>
      <c r="AD9" s="3">
        <v>1.6473143796628564E-2</v>
      </c>
      <c r="AE9" s="3">
        <v>1.6725794707153963E-2</v>
      </c>
      <c r="AF9" s="3">
        <v>1.6970203969889575E-2</v>
      </c>
      <c r="AG9" s="2">
        <v>1.721050657332257E-2</v>
      </c>
      <c r="AH9" s="3">
        <v>1.7446276018959095E-2</v>
      </c>
      <c r="AI9" s="3">
        <v>1.7676264917268369E-2</v>
      </c>
      <c r="AJ9" s="2">
        <v>1.7899484020264422E-2</v>
      </c>
      <c r="AK9" s="3">
        <v>1.811514749778631E-2</v>
      </c>
      <c r="AL9" s="3">
        <v>1.8322629087370368E-2</v>
      </c>
      <c r="AM9" s="3">
        <v>1.8521426751201275E-2</v>
      </c>
      <c r="AN9" s="2">
        <v>1.8711134025235721E-2</v>
      </c>
      <c r="AO9" s="2">
        <v>1.8891416659948312E-2</v>
      </c>
      <c r="AP9" s="3">
        <v>1.9061993465881333E-2</v>
      </c>
      <c r="AQ9" s="3">
        <v>1.9222804257414294E-2</v>
      </c>
      <c r="AR9" s="3">
        <v>1.937451064927731E-2</v>
      </c>
      <c r="AS9" s="3">
        <v>1.9517876834425518E-2</v>
      </c>
      <c r="AT9" s="3">
        <v>1.9653586215380381E-2</v>
      </c>
      <c r="AU9" s="3">
        <v>1.9782251345057178E-2</v>
      </c>
      <c r="AV9" s="3">
        <v>1.9904422493896012E-2</v>
      </c>
      <c r="AW9" s="3">
        <v>2.002059505312026E-2</v>
      </c>
      <c r="AX9" s="2">
        <v>2.0131215948812287E-2</v>
      </c>
      <c r="AY9" s="2">
        <v>2.023668921275168E-2</v>
      </c>
      <c r="AZ9" s="3">
        <v>2.0337380832401886E-2</v>
      </c>
    </row>
    <row r="10" spans="1:52" x14ac:dyDescent="0.2">
      <c r="B10" t="s">
        <v>7</v>
      </c>
      <c r="C10" s="2">
        <v>1.3001042926741313E-4</v>
      </c>
      <c r="D10" s="2">
        <v>3.0005620437667524E-4</v>
      </c>
      <c r="E10" s="2">
        <v>6.3038434140416655E-4</v>
      </c>
      <c r="F10" s="2">
        <v>1.5834920738995173E-3</v>
      </c>
      <c r="G10" s="2">
        <v>2.5401761658190303E-3</v>
      </c>
      <c r="H10" s="2">
        <v>3.4302128107683849E-3</v>
      </c>
      <c r="I10" s="2">
        <v>4.3147220515609153E-3</v>
      </c>
      <c r="J10" s="2">
        <v>5.0395750936249595E-3</v>
      </c>
      <c r="K10" s="2">
        <v>4.7565674382283873E-3</v>
      </c>
      <c r="L10" s="2">
        <v>4.5683840287091826E-3</v>
      </c>
      <c r="M10" s="2">
        <v>5.2706928907693129E-3</v>
      </c>
      <c r="N10" s="2">
        <v>6.5374153305763905E-3</v>
      </c>
      <c r="O10" s="2">
        <v>7.9939646725417646E-3</v>
      </c>
      <c r="P10" s="2">
        <v>9.3991248061484622E-3</v>
      </c>
      <c r="Q10" s="2">
        <v>1.0588565389906046E-2</v>
      </c>
      <c r="R10" s="2">
        <v>1.1481575099355545E-2</v>
      </c>
      <c r="S10" s="2">
        <v>1.2153846989527928E-2</v>
      </c>
      <c r="T10" s="2">
        <v>1.2691572099640336E-2</v>
      </c>
      <c r="U10" s="2">
        <v>1.3157881950260908E-2</v>
      </c>
      <c r="V10" s="2">
        <v>1.3599467750260219E-2</v>
      </c>
      <c r="W10" s="2">
        <v>1.4043189794035182E-2</v>
      </c>
      <c r="X10" s="2">
        <v>1.4478618182909742E-2</v>
      </c>
      <c r="Y10" s="2">
        <v>1.4890615190221057E-2</v>
      </c>
      <c r="Z10" s="2">
        <v>1.5267401287786031E-2</v>
      </c>
      <c r="AA10" s="3">
        <v>1.5599518997155615E-2</v>
      </c>
      <c r="AB10" s="3">
        <v>1.5885163603630126E-2</v>
      </c>
      <c r="AC10" s="3">
        <v>1.6145388218829382E-2</v>
      </c>
      <c r="AD10" s="3">
        <v>1.6402107745820516E-2</v>
      </c>
      <c r="AE10" s="3">
        <v>1.6672877204318981E-2</v>
      </c>
      <c r="AF10" s="3">
        <v>1.6972204492267329E-2</v>
      </c>
      <c r="AG10" s="2">
        <v>1.7308362919691733E-2</v>
      </c>
      <c r="AH10" s="3">
        <v>1.7672806070997416E-2</v>
      </c>
      <c r="AI10" s="3">
        <v>1.8055455595082925E-2</v>
      </c>
      <c r="AJ10" s="3">
        <v>1.8448654090798877E-2</v>
      </c>
      <c r="AK10" s="3">
        <v>1.8846592152652164E-2</v>
      </c>
      <c r="AL10" s="3">
        <v>1.9244878821776501E-2</v>
      </c>
      <c r="AM10" s="3">
        <v>1.9640216661651166E-2</v>
      </c>
      <c r="AN10" s="3">
        <v>2.0030154050991511E-2</v>
      </c>
      <c r="AO10" s="3">
        <v>2.0412895057603464E-2</v>
      </c>
      <c r="AP10" s="3">
        <v>2.0787152649664131E-2</v>
      </c>
      <c r="AQ10" s="3">
        <v>2.1152034795810515E-2</v>
      </c>
      <c r="AR10" s="3">
        <v>2.1506955710417275E-2</v>
      </c>
      <c r="AS10" s="3">
        <v>2.1851566451422055E-2</v>
      </c>
      <c r="AT10" s="3">
        <v>2.2185700500511274E-2</v>
      </c>
      <c r="AU10" s="3">
        <v>2.2509331003000899E-2</v>
      </c>
      <c r="AV10" s="3">
        <v>2.2822537123330155E-2</v>
      </c>
      <c r="AW10" s="3">
        <v>2.3125477555705487E-2</v>
      </c>
      <c r="AX10" s="3">
        <v>2.3418369670382466E-2</v>
      </c>
      <c r="AY10" s="3">
        <v>2.3701473111662485E-2</v>
      </c>
      <c r="AZ10" s="3">
        <v>2.3975076920777383E-2</v>
      </c>
    </row>
    <row r="11" spans="1:52" x14ac:dyDescent="0.2">
      <c r="B11" t="s">
        <v>8</v>
      </c>
      <c r="C11" s="5">
        <f>(1+C9)^-(C$13)</f>
        <v>0.99987000877942112</v>
      </c>
      <c r="D11" s="5">
        <f t="shared" ref="D11:AZ11" si="0">(1+D9)^-(D$13)</f>
        <v>0.99940016145413846</v>
      </c>
      <c r="E11" s="5">
        <f t="shared" si="0"/>
        <v>0.99811123822212455</v>
      </c>
      <c r="F11" s="5">
        <f t="shared" si="0"/>
        <v>0.99369104892226345</v>
      </c>
      <c r="G11" s="5">
        <f t="shared" si="0"/>
        <v>0.98739537212257755</v>
      </c>
      <c r="H11" s="5">
        <f t="shared" si="0"/>
        <v>0.9796636208839995</v>
      </c>
      <c r="I11" s="5">
        <f t="shared" si="0"/>
        <v>0.97031160568370289</v>
      </c>
      <c r="J11" s="5">
        <f t="shared" si="0"/>
        <v>0.96058261705188053</v>
      </c>
      <c r="K11" s="5">
        <f t="shared" si="0"/>
        <v>0.95819156572819431</v>
      </c>
      <c r="L11" s="5">
        <f t="shared" si="0"/>
        <v>0.95544345522019103</v>
      </c>
      <c r="M11" s="5">
        <f t="shared" si="0"/>
        <v>0.9440808555491973</v>
      </c>
      <c r="N11" s="5">
        <f t="shared" si="0"/>
        <v>0.92530418942742509</v>
      </c>
      <c r="O11" s="5">
        <f t="shared" si="0"/>
        <v>0.90221477821301377</v>
      </c>
      <c r="P11" s="5">
        <f t="shared" si="0"/>
        <v>0.87757158924555934</v>
      </c>
      <c r="Q11" s="5">
        <f t="shared" si="0"/>
        <v>0.8538384541970524</v>
      </c>
      <c r="R11" s="5">
        <f t="shared" si="0"/>
        <v>0.83273184006535317</v>
      </c>
      <c r="S11" s="5">
        <f t="shared" si="0"/>
        <v>0.81387493356020479</v>
      </c>
      <c r="T11" s="5">
        <f t="shared" si="0"/>
        <v>0.79647038933021674</v>
      </c>
      <c r="U11" s="5">
        <f t="shared" si="0"/>
        <v>0.77980921957447846</v>
      </c>
      <c r="V11" s="5">
        <f t="shared" si="0"/>
        <v>0.76325853430791957</v>
      </c>
      <c r="W11" s="5">
        <f t="shared" si="0"/>
        <v>0.74638340069682141</v>
      </c>
      <c r="X11" s="5">
        <f t="shared" si="0"/>
        <v>0.72930811910328353</v>
      </c>
      <c r="Y11" s="5">
        <f t="shared" si="0"/>
        <v>0.71226608230822663</v>
      </c>
      <c r="Z11" s="5">
        <f t="shared" si="0"/>
        <v>0.69546340462870682</v>
      </c>
      <c r="AA11" s="5">
        <f t="shared" si="0"/>
        <v>0.67908271132452103</v>
      </c>
      <c r="AB11" s="5">
        <f t="shared" si="0"/>
        <v>0.66324184341056647</v>
      </c>
      <c r="AC11" s="5">
        <f t="shared" si="0"/>
        <v>0.64787218099101573</v>
      </c>
      <c r="AD11" s="5">
        <f t="shared" si="0"/>
        <v>0.6328700709225189</v>
      </c>
      <c r="AE11" s="5">
        <f t="shared" si="0"/>
        <v>0.61814247213196205</v>
      </c>
      <c r="AF11" s="5">
        <f t="shared" si="0"/>
        <v>0.60360542754301472</v>
      </c>
      <c r="AG11" s="5">
        <f t="shared" si="0"/>
        <v>0.58920177238203919</v>
      </c>
      <c r="AH11" s="5">
        <f t="shared" si="0"/>
        <v>0.5749531138172207</v>
      </c>
      <c r="AI11" s="5">
        <f t="shared" si="0"/>
        <v>0.56089516086197344</v>
      </c>
      <c r="AJ11" s="5">
        <f t="shared" si="0"/>
        <v>0.54705828113178712</v>
      </c>
      <c r="AK11" s="5">
        <f t="shared" si="0"/>
        <v>0.5334682019188004</v>
      </c>
      <c r="AL11" s="5">
        <f t="shared" si="0"/>
        <v>0.52014663063517841</v>
      </c>
      <c r="AM11" s="5">
        <f t="shared" si="0"/>
        <v>0.50711180413070733</v>
      </c>
      <c r="AN11" s="5">
        <f t="shared" si="0"/>
        <v>0.49437897530820246</v>
      </c>
      <c r="AO11" s="5">
        <f t="shared" si="0"/>
        <v>0.48196084450312043</v>
      </c>
      <c r="AP11" s="5">
        <f t="shared" si="0"/>
        <v>0.46986794224857958</v>
      </c>
      <c r="AQ11" s="5">
        <f t="shared" si="0"/>
        <v>0.45810558329602824</v>
      </c>
      <c r="AR11" s="5">
        <f t="shared" si="0"/>
        <v>0.44666473362618209</v>
      </c>
      <c r="AS11" s="5">
        <f t="shared" si="0"/>
        <v>0.43553358446135715</v>
      </c>
      <c r="AT11" s="5">
        <f t="shared" si="0"/>
        <v>0.42470106959684639</v>
      </c>
      <c r="AU11" s="5">
        <f t="shared" si="0"/>
        <v>0.41415679520597642</v>
      </c>
      <c r="AV11" s="5">
        <f t="shared" si="0"/>
        <v>0.40389097732504942</v>
      </c>
      <c r="AW11" s="5">
        <f t="shared" si="0"/>
        <v>0.39389438614707128</v>
      </c>
      <c r="AX11" s="5">
        <f t="shared" si="0"/>
        <v>0.38415829635258292</v>
      </c>
      <c r="AY11" s="5">
        <f t="shared" si="0"/>
        <v>0.37467444279453377</v>
      </c>
      <c r="AZ11" s="5">
        <f t="shared" si="0"/>
        <v>0.36543498093175375</v>
      </c>
    </row>
    <row r="12" spans="1:52" x14ac:dyDescent="0.2">
      <c r="B12" t="s">
        <v>9</v>
      </c>
      <c r="C12" s="5">
        <f t="shared" ref="C12:AZ12" si="1">(1+C10)^-(C$13)</f>
        <v>0.99987000647124702</v>
      </c>
      <c r="D12" s="5">
        <f t="shared" si="1"/>
        <v>0.99940015758440381</v>
      </c>
      <c r="E12" s="5">
        <f t="shared" si="1"/>
        <v>0.99811122877961245</v>
      </c>
      <c r="F12" s="5">
        <f t="shared" si="1"/>
        <v>0.99369102698492817</v>
      </c>
      <c r="G12" s="5">
        <f t="shared" si="1"/>
        <v>0.98739533582977834</v>
      </c>
      <c r="H12" s="5">
        <f t="shared" si="1"/>
        <v>0.97966357379664404</v>
      </c>
      <c r="I12" s="5">
        <f t="shared" si="1"/>
        <v>0.97031154145568077</v>
      </c>
      <c r="J12" s="5">
        <f t="shared" si="1"/>
        <v>0.96058255397620207</v>
      </c>
      <c r="K12" s="5">
        <f t="shared" si="1"/>
        <v>0.95819150855301605</v>
      </c>
      <c r="L12" s="5">
        <f t="shared" si="1"/>
        <v>0.95544334908458806</v>
      </c>
      <c r="M12" s="5">
        <f t="shared" si="1"/>
        <v>0.94381475571820206</v>
      </c>
      <c r="N12" s="5">
        <f t="shared" si="1"/>
        <v>0.92478530667645709</v>
      </c>
      <c r="O12" s="5">
        <f t="shared" si="1"/>
        <v>0.90166847696974273</v>
      </c>
      <c r="P12" s="5">
        <f t="shared" si="1"/>
        <v>0.87724129263402717</v>
      </c>
      <c r="Q12" s="5">
        <f t="shared" si="1"/>
        <v>0.8538553430617748</v>
      </c>
      <c r="R12" s="5">
        <f t="shared" si="1"/>
        <v>0.83305251750033293</v>
      </c>
      <c r="S12" s="5">
        <f t="shared" si="1"/>
        <v>0.81434603859427945</v>
      </c>
      <c r="T12" s="5">
        <f t="shared" si="1"/>
        <v>0.79691220425163933</v>
      </c>
      <c r="U12" s="5">
        <f t="shared" si="1"/>
        <v>0.78007180176539526</v>
      </c>
      <c r="V12" s="5">
        <f t="shared" si="1"/>
        <v>0.76326003607031079</v>
      </c>
      <c r="W12" s="5">
        <f t="shared" si="1"/>
        <v>0.74612998398468655</v>
      </c>
      <c r="X12" s="5">
        <f t="shared" si="1"/>
        <v>0.72888035342314916</v>
      </c>
      <c r="Y12" s="5">
        <f t="shared" si="1"/>
        <v>0.71179930434882854</v>
      </c>
      <c r="Z12" s="5">
        <f t="shared" si="1"/>
        <v>0.69513538335103664</v>
      </c>
      <c r="AA12" s="5">
        <f t="shared" si="1"/>
        <v>0.67910642161151169</v>
      </c>
      <c r="AB12" s="5">
        <f t="shared" si="1"/>
        <v>0.66380411185752464</v>
      </c>
      <c r="AC12" s="5">
        <f t="shared" si="1"/>
        <v>0.64892131233856065</v>
      </c>
      <c r="AD12" s="5">
        <f t="shared" si="1"/>
        <v>0.6341097111413494</v>
      </c>
      <c r="AE12" s="5">
        <f t="shared" si="1"/>
        <v>0.61907620186443157</v>
      </c>
      <c r="AF12" s="5">
        <f t="shared" si="1"/>
        <v>0.60356980734461907</v>
      </c>
      <c r="AG12" s="5">
        <f t="shared" si="1"/>
        <v>0.58744734409949939</v>
      </c>
      <c r="AH12" s="5">
        <f t="shared" si="1"/>
        <v>0.57087177740217088</v>
      </c>
      <c r="AI12" s="5">
        <f t="shared" si="1"/>
        <v>0.55404192082752091</v>
      </c>
      <c r="AJ12" s="5">
        <f t="shared" si="1"/>
        <v>0.53711748233464973</v>
      </c>
      <c r="AK12" s="5">
        <f t="shared" si="1"/>
        <v>0.52022605477678407</v>
      </c>
      <c r="AL12" s="5">
        <f t="shared" si="1"/>
        <v>0.5034688795889557</v>
      </c>
      <c r="AM12" s="5">
        <f t="shared" si="1"/>
        <v>0.48692559814311914</v>
      </c>
      <c r="AN12" s="5">
        <f t="shared" si="1"/>
        <v>0.47065816779006786</v>
      </c>
      <c r="AO12" s="5">
        <f t="shared" si="1"/>
        <v>0.4547140886819942</v>
      </c>
      <c r="AP12" s="5">
        <f t="shared" si="1"/>
        <v>0.43912906194583828</v>
      </c>
      <c r="AQ12" s="5">
        <f t="shared" si="1"/>
        <v>0.42392917871181118</v>
      </c>
      <c r="AR12" s="5">
        <f t="shared" si="1"/>
        <v>0.40913272211555468</v>
      </c>
      <c r="AS12" s="5">
        <f t="shared" si="1"/>
        <v>0.39475165004318502</v>
      </c>
      <c r="AT12" s="5">
        <f t="shared" si="1"/>
        <v>0.3807928145455971</v>
      </c>
      <c r="AU12" s="5">
        <f t="shared" si="1"/>
        <v>0.3672589640745445</v>
      </c>
      <c r="AV12" s="5">
        <f t="shared" si="1"/>
        <v>0.35414956662603525</v>
      </c>
      <c r="AW12" s="5">
        <f t="shared" si="1"/>
        <v>0.34146148521916719</v>
      </c>
      <c r="AX12" s="5">
        <f t="shared" si="1"/>
        <v>0.3291895316438555</v>
      </c>
      <c r="AY12" s="5">
        <f t="shared" si="1"/>
        <v>0.31732691987613171</v>
      </c>
      <c r="AZ12" s="5">
        <f t="shared" si="1"/>
        <v>0.30586563681741302</v>
      </c>
    </row>
    <row r="13" spans="1:52" x14ac:dyDescent="0.2">
      <c r="C13">
        <v>1</v>
      </c>
      <c r="D13">
        <f>C13+1</f>
        <v>2</v>
      </c>
      <c r="E13">
        <f t="shared" ref="E13:AZ13" si="2">D13+1</f>
        <v>3</v>
      </c>
      <c r="F13">
        <f t="shared" si="2"/>
        <v>4</v>
      </c>
      <c r="G13">
        <f t="shared" si="2"/>
        <v>5</v>
      </c>
      <c r="H13">
        <f t="shared" si="2"/>
        <v>6</v>
      </c>
      <c r="I13">
        <f t="shared" si="2"/>
        <v>7</v>
      </c>
      <c r="J13">
        <f t="shared" si="2"/>
        <v>8</v>
      </c>
      <c r="K13">
        <f t="shared" si="2"/>
        <v>9</v>
      </c>
      <c r="L13">
        <f t="shared" si="2"/>
        <v>10</v>
      </c>
      <c r="M13">
        <f t="shared" si="2"/>
        <v>11</v>
      </c>
      <c r="N13">
        <f t="shared" si="2"/>
        <v>12</v>
      </c>
      <c r="O13">
        <f t="shared" si="2"/>
        <v>13</v>
      </c>
      <c r="P13">
        <f t="shared" si="2"/>
        <v>14</v>
      </c>
      <c r="Q13">
        <f t="shared" si="2"/>
        <v>15</v>
      </c>
      <c r="R13">
        <f t="shared" si="2"/>
        <v>16</v>
      </c>
      <c r="S13">
        <f t="shared" si="2"/>
        <v>17</v>
      </c>
      <c r="T13">
        <f t="shared" si="2"/>
        <v>18</v>
      </c>
      <c r="U13">
        <f t="shared" si="2"/>
        <v>19</v>
      </c>
      <c r="V13">
        <f t="shared" si="2"/>
        <v>20</v>
      </c>
      <c r="W13">
        <f t="shared" si="2"/>
        <v>21</v>
      </c>
      <c r="X13">
        <f t="shared" si="2"/>
        <v>22</v>
      </c>
      <c r="Y13">
        <f t="shared" si="2"/>
        <v>23</v>
      </c>
      <c r="Z13">
        <f t="shared" si="2"/>
        <v>24</v>
      </c>
      <c r="AA13">
        <f t="shared" si="2"/>
        <v>25</v>
      </c>
      <c r="AB13">
        <f t="shared" si="2"/>
        <v>26</v>
      </c>
      <c r="AC13">
        <f t="shared" si="2"/>
        <v>27</v>
      </c>
      <c r="AD13">
        <f t="shared" si="2"/>
        <v>28</v>
      </c>
      <c r="AE13">
        <f t="shared" si="2"/>
        <v>29</v>
      </c>
      <c r="AF13">
        <f t="shared" si="2"/>
        <v>30</v>
      </c>
      <c r="AG13">
        <f t="shared" si="2"/>
        <v>31</v>
      </c>
      <c r="AH13">
        <f t="shared" si="2"/>
        <v>32</v>
      </c>
      <c r="AI13">
        <f t="shared" si="2"/>
        <v>33</v>
      </c>
      <c r="AJ13">
        <f t="shared" si="2"/>
        <v>34</v>
      </c>
      <c r="AK13">
        <f t="shared" si="2"/>
        <v>35</v>
      </c>
      <c r="AL13">
        <f t="shared" si="2"/>
        <v>36</v>
      </c>
      <c r="AM13">
        <f t="shared" si="2"/>
        <v>37</v>
      </c>
      <c r="AN13">
        <f t="shared" si="2"/>
        <v>38</v>
      </c>
      <c r="AO13">
        <f t="shared" si="2"/>
        <v>39</v>
      </c>
      <c r="AP13">
        <f t="shared" si="2"/>
        <v>40</v>
      </c>
      <c r="AQ13">
        <f t="shared" si="2"/>
        <v>41</v>
      </c>
      <c r="AR13">
        <f t="shared" si="2"/>
        <v>42</v>
      </c>
      <c r="AS13">
        <f t="shared" si="2"/>
        <v>43</v>
      </c>
      <c r="AT13">
        <f t="shared" si="2"/>
        <v>44</v>
      </c>
      <c r="AU13">
        <f t="shared" si="2"/>
        <v>45</v>
      </c>
      <c r="AV13">
        <f t="shared" si="2"/>
        <v>46</v>
      </c>
      <c r="AW13">
        <f t="shared" si="2"/>
        <v>47</v>
      </c>
      <c r="AX13">
        <f t="shared" si="2"/>
        <v>48</v>
      </c>
      <c r="AY13">
        <f t="shared" si="2"/>
        <v>49</v>
      </c>
      <c r="AZ13">
        <f t="shared" si="2"/>
        <v>50</v>
      </c>
    </row>
    <row r="14" spans="1:52" x14ac:dyDescent="0.2">
      <c r="B14" t="s">
        <v>1</v>
      </c>
      <c r="C14">
        <v>310</v>
      </c>
      <c r="D14">
        <v>292</v>
      </c>
      <c r="E14">
        <v>292</v>
      </c>
      <c r="F14">
        <v>274</v>
      </c>
      <c r="G14">
        <v>274</v>
      </c>
      <c r="H14">
        <v>256</v>
      </c>
      <c r="I14">
        <v>256</v>
      </c>
      <c r="J14">
        <v>238</v>
      </c>
      <c r="K14">
        <v>238</v>
      </c>
      <c r="L14">
        <v>274</v>
      </c>
      <c r="M14">
        <v>256</v>
      </c>
      <c r="N14">
        <v>256</v>
      </c>
      <c r="O14">
        <v>238</v>
      </c>
      <c r="P14">
        <v>238</v>
      </c>
      <c r="Q14">
        <v>220</v>
      </c>
      <c r="R14">
        <v>220</v>
      </c>
      <c r="S14">
        <v>190</v>
      </c>
      <c r="T14">
        <v>190</v>
      </c>
      <c r="U14">
        <v>178</v>
      </c>
      <c r="V14">
        <v>226</v>
      </c>
      <c r="W14" s="1">
        <v>210</v>
      </c>
      <c r="X14" s="1">
        <v>192</v>
      </c>
      <c r="Y14" s="1">
        <v>192</v>
      </c>
      <c r="Z14" s="1">
        <v>174</v>
      </c>
      <c r="AA14" s="1">
        <v>174</v>
      </c>
      <c r="AB14" s="1">
        <v>156</v>
      </c>
      <c r="AC14" s="1">
        <v>156</v>
      </c>
      <c r="AD14" s="1">
        <v>138</v>
      </c>
      <c r="AE14" s="1">
        <v>144</v>
      </c>
      <c r="AF14" s="1">
        <v>204</v>
      </c>
      <c r="AG14" s="1">
        <v>156</v>
      </c>
      <c r="AH14" s="1">
        <v>138</v>
      </c>
      <c r="AI14" s="1">
        <v>138</v>
      </c>
      <c r="AJ14" s="1">
        <v>120</v>
      </c>
      <c r="AK14" s="1">
        <v>120</v>
      </c>
      <c r="AL14" s="1">
        <v>102</v>
      </c>
      <c r="AM14" s="1">
        <v>102</v>
      </c>
      <c r="AN14" s="1">
        <v>90</v>
      </c>
      <c r="AO14" s="1">
        <v>90</v>
      </c>
      <c r="AP14" s="1">
        <v>96</v>
      </c>
      <c r="AQ14" s="1">
        <v>0</v>
      </c>
      <c r="AR14" s="1">
        <v>0</v>
      </c>
      <c r="AS14" s="1">
        <v>0</v>
      </c>
      <c r="AT14" s="1">
        <v>0</v>
      </c>
      <c r="AU14" s="1">
        <v>0</v>
      </c>
      <c r="AV14" s="1">
        <v>0</v>
      </c>
      <c r="AW14" s="1">
        <v>0</v>
      </c>
      <c r="AX14" s="1">
        <v>0</v>
      </c>
      <c r="AY14" s="1">
        <v>0</v>
      </c>
      <c r="AZ14" s="1">
        <v>0</v>
      </c>
    </row>
    <row r="15" spans="1:52" x14ac:dyDescent="0.2">
      <c r="B15" t="s">
        <v>2</v>
      </c>
      <c r="C15" s="1">
        <f>-C14</f>
        <v>-310</v>
      </c>
      <c r="D15" s="1">
        <f t="shared" ref="D15:AZ15" si="3">-D14</f>
        <v>-292</v>
      </c>
      <c r="E15" s="1">
        <f t="shared" si="3"/>
        <v>-292</v>
      </c>
      <c r="F15" s="1">
        <f t="shared" si="3"/>
        <v>-274</v>
      </c>
      <c r="G15" s="1">
        <f t="shared" si="3"/>
        <v>-274</v>
      </c>
      <c r="H15" s="1">
        <f t="shared" si="3"/>
        <v>-256</v>
      </c>
      <c r="I15" s="1">
        <f t="shared" si="3"/>
        <v>-256</v>
      </c>
      <c r="J15" s="1">
        <f t="shared" si="3"/>
        <v>-238</v>
      </c>
      <c r="K15" s="1">
        <f t="shared" si="3"/>
        <v>-238</v>
      </c>
      <c r="L15" s="1">
        <f t="shared" si="3"/>
        <v>-274</v>
      </c>
      <c r="M15" s="1">
        <f t="shared" si="3"/>
        <v>-256</v>
      </c>
      <c r="N15" s="1">
        <f t="shared" si="3"/>
        <v>-256</v>
      </c>
      <c r="O15" s="1">
        <f t="shared" si="3"/>
        <v>-238</v>
      </c>
      <c r="P15" s="1">
        <f t="shared" si="3"/>
        <v>-238</v>
      </c>
      <c r="Q15" s="1">
        <f t="shared" si="3"/>
        <v>-220</v>
      </c>
      <c r="R15" s="1">
        <f t="shared" si="3"/>
        <v>-220</v>
      </c>
      <c r="S15" s="1">
        <f t="shared" si="3"/>
        <v>-190</v>
      </c>
      <c r="T15" s="1">
        <f t="shared" si="3"/>
        <v>-190</v>
      </c>
      <c r="U15" s="1">
        <f t="shared" si="3"/>
        <v>-178</v>
      </c>
      <c r="V15" s="1">
        <f t="shared" si="3"/>
        <v>-226</v>
      </c>
      <c r="W15" s="1">
        <f t="shared" si="3"/>
        <v>-210</v>
      </c>
      <c r="X15" s="1">
        <f t="shared" si="3"/>
        <v>-192</v>
      </c>
      <c r="Y15" s="1">
        <f t="shared" si="3"/>
        <v>-192</v>
      </c>
      <c r="Z15" s="1">
        <f t="shared" si="3"/>
        <v>-174</v>
      </c>
      <c r="AA15" s="1">
        <f t="shared" si="3"/>
        <v>-174</v>
      </c>
      <c r="AB15" s="1">
        <f t="shared" si="3"/>
        <v>-156</v>
      </c>
      <c r="AC15" s="1">
        <f t="shared" si="3"/>
        <v>-156</v>
      </c>
      <c r="AD15" s="1">
        <f t="shared" si="3"/>
        <v>-138</v>
      </c>
      <c r="AE15" s="1">
        <f t="shared" si="3"/>
        <v>-144</v>
      </c>
      <c r="AF15" s="1">
        <f t="shared" si="3"/>
        <v>-204</v>
      </c>
      <c r="AG15" s="1">
        <f t="shared" si="3"/>
        <v>-156</v>
      </c>
      <c r="AH15" s="1">
        <f t="shared" si="3"/>
        <v>-138</v>
      </c>
      <c r="AI15" s="1">
        <f t="shared" si="3"/>
        <v>-138</v>
      </c>
      <c r="AJ15" s="1">
        <f t="shared" si="3"/>
        <v>-120</v>
      </c>
      <c r="AK15" s="1">
        <f t="shared" si="3"/>
        <v>-120</v>
      </c>
      <c r="AL15" s="1">
        <f t="shared" si="3"/>
        <v>-102</v>
      </c>
      <c r="AM15" s="1">
        <f t="shared" si="3"/>
        <v>-102</v>
      </c>
      <c r="AN15" s="1">
        <f t="shared" si="3"/>
        <v>-90</v>
      </c>
      <c r="AO15" s="1">
        <f t="shared" si="3"/>
        <v>-90</v>
      </c>
      <c r="AP15" s="1">
        <f t="shared" si="3"/>
        <v>-96</v>
      </c>
      <c r="AQ15" s="1">
        <f t="shared" si="3"/>
        <v>0</v>
      </c>
      <c r="AR15" s="1">
        <f t="shared" si="3"/>
        <v>0</v>
      </c>
      <c r="AS15" s="1">
        <f t="shared" si="3"/>
        <v>0</v>
      </c>
      <c r="AT15" s="1">
        <f t="shared" si="3"/>
        <v>0</v>
      </c>
      <c r="AU15" s="1">
        <f t="shared" si="3"/>
        <v>0</v>
      </c>
      <c r="AV15" s="1">
        <f t="shared" si="3"/>
        <v>0</v>
      </c>
      <c r="AW15" s="1">
        <f t="shared" si="3"/>
        <v>0</v>
      </c>
      <c r="AX15" s="1">
        <f t="shared" si="3"/>
        <v>0</v>
      </c>
      <c r="AY15" s="1">
        <f t="shared" si="3"/>
        <v>0</v>
      </c>
      <c r="AZ15" s="1">
        <f t="shared" si="3"/>
        <v>0</v>
      </c>
    </row>
    <row r="16" spans="1:52" x14ac:dyDescent="0.2">
      <c r="B16" t="s">
        <v>10</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8" spans="2:5" x14ac:dyDescent="0.2">
      <c r="B18" t="s">
        <v>4</v>
      </c>
      <c r="D18" s="4">
        <f>SUMPRODUCT(C14:AZ14,C11:AZ11)</f>
        <v>6336.9650526619471</v>
      </c>
    </row>
    <row r="19" spans="2:5" x14ac:dyDescent="0.2">
      <c r="B19" t="s">
        <v>3</v>
      </c>
      <c r="D19" s="4">
        <f>SUMPRODUCT($C$15:$AZ$15,C11:AZ11)</f>
        <v>-6336.9650526619471</v>
      </c>
    </row>
    <row r="20" spans="2:5" x14ac:dyDescent="0.2">
      <c r="B20" t="s">
        <v>5</v>
      </c>
      <c r="D20" s="4">
        <f>SUMPRODUCT($C$15:$AZ$15,C12:AZ12)</f>
        <v>-6321.2591250584965</v>
      </c>
    </row>
    <row r="21" spans="2:5" x14ac:dyDescent="0.2">
      <c r="B21" t="s">
        <v>11</v>
      </c>
      <c r="D21" s="6">
        <f>D$18+D19</f>
        <v>0</v>
      </c>
      <c r="E21" t="s">
        <v>17</v>
      </c>
    </row>
    <row r="22" spans="2:5" x14ac:dyDescent="0.2">
      <c r="B22" t="s">
        <v>12</v>
      </c>
      <c r="D22" s="8">
        <f>D$18+D20</f>
        <v>15.705927603450618</v>
      </c>
      <c r="E22" s="9"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Takahiro Kobayashi</dc:creator>
  <cp:lastModifiedBy>Takahiro Kobayashi</cp:lastModifiedBy>
  <dcterms:created xsi:type="dcterms:W3CDTF">2025-04-22T22:29:33Z</dcterms:created>
  <dcterms:modified xsi:type="dcterms:W3CDTF">2025-04-22T23:05:59Z</dcterms:modified>
</cp:coreProperties>
</file>