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13_ncr:1_{4774DA83-8EB8-492B-898E-BAE58EE5A155}" xr6:coauthVersionLast="47" xr6:coauthVersionMax="47" xr10:uidLastSave="{00000000-0000-0000-0000-000000000000}"/>
  <bookViews>
    <workbookView xWindow="-120" yWindow="-120" windowWidth="24240" windowHeight="13740" xr2:uid="{1C85C853-A6CE-4D22-8B7D-86E9916798E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Z30" i="1" l="1"/>
  <c r="DX30" i="1"/>
  <c r="DM30" i="1"/>
  <c r="DP30" i="1" s="1"/>
  <c r="DR30" i="1" s="1"/>
  <c r="DE30" i="1"/>
  <c r="DH30" i="1" s="1"/>
  <c r="DJ30" i="1" s="1"/>
  <c r="CZ30" i="1"/>
  <c r="DC30" i="1" s="1"/>
  <c r="CR30" i="1"/>
  <c r="CT30" i="1" s="1"/>
  <c r="CJ30" i="1"/>
  <c r="CL30" i="1" s="1"/>
  <c r="CC30" i="1"/>
  <c r="BV30" i="1"/>
  <c r="BX30" i="1" s="1"/>
  <c r="BO30" i="1"/>
  <c r="BH30" i="1"/>
  <c r="BJ30" i="1" s="1"/>
  <c r="BA30" i="1"/>
  <c r="AT30" i="1"/>
  <c r="AV30" i="1" s="1"/>
  <c r="AM30" i="1"/>
  <c r="AF30" i="1"/>
  <c r="AH30" i="1" s="1"/>
  <c r="Y30" i="1"/>
  <c r="R30" i="1"/>
  <c r="T30" i="1" s="1"/>
  <c r="K30" i="1"/>
  <c r="DZ29" i="1"/>
  <c r="DX29" i="1"/>
  <c r="DM29" i="1"/>
  <c r="DP29" i="1" s="1"/>
  <c r="DR29" i="1" s="1"/>
  <c r="DE29" i="1"/>
  <c r="DH29" i="1" s="1"/>
  <c r="DJ29" i="1" s="1"/>
  <c r="CZ29" i="1"/>
  <c r="DB29" i="1" s="1"/>
  <c r="CR29" i="1"/>
  <c r="CT29" i="1" s="1"/>
  <c r="CJ29" i="1"/>
  <c r="CL29" i="1" s="1"/>
  <c r="CC29" i="1"/>
  <c r="CE29" i="1" s="1"/>
  <c r="BV29" i="1"/>
  <c r="BX29" i="1" s="1"/>
  <c r="BO29" i="1"/>
  <c r="BQ29" i="1" s="1"/>
  <c r="BH29" i="1"/>
  <c r="BJ29" i="1" s="1"/>
  <c r="BA29" i="1"/>
  <c r="BC29" i="1" s="1"/>
  <c r="AT29" i="1"/>
  <c r="AV29" i="1" s="1"/>
  <c r="AM29" i="1"/>
  <c r="AO29" i="1" s="1"/>
  <c r="AF29" i="1"/>
  <c r="AH29" i="1" s="1"/>
  <c r="Y29" i="1"/>
  <c r="AA29" i="1" s="1"/>
  <c r="R29" i="1"/>
  <c r="T29" i="1" s="1"/>
  <c r="K29" i="1"/>
  <c r="M29" i="1" s="1"/>
  <c r="DZ28" i="1"/>
  <c r="DX28" i="1"/>
  <c r="DM28" i="1"/>
  <c r="DP28" i="1" s="1"/>
  <c r="DR28" i="1" s="1"/>
  <c r="DE28" i="1"/>
  <c r="DH28" i="1" s="1"/>
  <c r="DJ28" i="1" s="1"/>
  <c r="CZ28" i="1"/>
  <c r="DB28" i="1" s="1"/>
  <c r="CR28" i="1"/>
  <c r="CJ28" i="1"/>
  <c r="CL28" i="1" s="1"/>
  <c r="CC28" i="1"/>
  <c r="CF28" i="1" s="1"/>
  <c r="BV28" i="1"/>
  <c r="BX28" i="1" s="1"/>
  <c r="BO28" i="1"/>
  <c r="BR28" i="1" s="1"/>
  <c r="BH28" i="1"/>
  <c r="BJ28" i="1" s="1"/>
  <c r="BA28" i="1"/>
  <c r="BD28" i="1" s="1"/>
  <c r="AT28" i="1"/>
  <c r="AV28" i="1" s="1"/>
  <c r="AM28" i="1"/>
  <c r="AP28" i="1" s="1"/>
  <c r="AF28" i="1"/>
  <c r="AH28" i="1" s="1"/>
  <c r="Y28" i="1"/>
  <c r="AB28" i="1" s="1"/>
  <c r="R28" i="1"/>
  <c r="T28" i="1" s="1"/>
  <c r="K28" i="1"/>
  <c r="L28" i="1" s="1"/>
  <c r="DZ27" i="1"/>
  <c r="DX27" i="1"/>
  <c r="DM27" i="1"/>
  <c r="DP27" i="1" s="1"/>
  <c r="DE27" i="1"/>
  <c r="DH27" i="1" s="1"/>
  <c r="CZ27" i="1"/>
  <c r="DB27" i="1" s="1"/>
  <c r="CR27" i="1"/>
  <c r="CU27" i="1" s="1"/>
  <c r="CJ27" i="1"/>
  <c r="CL27" i="1" s="1"/>
  <c r="CC27" i="1"/>
  <c r="BV27" i="1"/>
  <c r="BX27" i="1" s="1"/>
  <c r="BO27" i="1"/>
  <c r="BH27" i="1"/>
  <c r="BJ27" i="1" s="1"/>
  <c r="BA27" i="1"/>
  <c r="AT27" i="1"/>
  <c r="AV27" i="1" s="1"/>
  <c r="AM27" i="1"/>
  <c r="AF27" i="1"/>
  <c r="AH27" i="1" s="1"/>
  <c r="Y27" i="1"/>
  <c r="R27" i="1"/>
  <c r="T27" i="1" s="1"/>
  <c r="K27" i="1"/>
  <c r="DZ26" i="1"/>
  <c r="DX26" i="1"/>
  <c r="DM26" i="1"/>
  <c r="DP26" i="1" s="1"/>
  <c r="DS26" i="1" s="1"/>
  <c r="DE26" i="1"/>
  <c r="DH26" i="1" s="1"/>
  <c r="DK26" i="1" s="1"/>
  <c r="CZ26" i="1"/>
  <c r="DC26" i="1" s="1"/>
  <c r="CR26" i="1"/>
  <c r="CU26" i="1" s="1"/>
  <c r="CJ26" i="1"/>
  <c r="CM26" i="1" s="1"/>
  <c r="CC26" i="1"/>
  <c r="CF26" i="1" s="1"/>
  <c r="BV26" i="1"/>
  <c r="BY26" i="1" s="1"/>
  <c r="BO26" i="1"/>
  <c r="BR26" i="1" s="1"/>
  <c r="BH26" i="1"/>
  <c r="BK26" i="1" s="1"/>
  <c r="BA26" i="1"/>
  <c r="BD26" i="1" s="1"/>
  <c r="AT26" i="1"/>
  <c r="AW26" i="1" s="1"/>
  <c r="AM26" i="1"/>
  <c r="AP26" i="1" s="1"/>
  <c r="AF26" i="1"/>
  <c r="AI26" i="1" s="1"/>
  <c r="Y26" i="1"/>
  <c r="AB26" i="1" s="1"/>
  <c r="R26" i="1"/>
  <c r="U26" i="1" s="1"/>
  <c r="K26" i="1"/>
  <c r="N26" i="1" s="1"/>
  <c r="DZ25" i="1"/>
  <c r="DX25" i="1"/>
  <c r="DM25" i="1"/>
  <c r="DP25" i="1" s="1"/>
  <c r="DE25" i="1"/>
  <c r="DH25" i="1" s="1"/>
  <c r="CZ25" i="1"/>
  <c r="DB25" i="1" s="1"/>
  <c r="CR25" i="1"/>
  <c r="CU25" i="1" s="1"/>
  <c r="CJ25" i="1"/>
  <c r="CL25" i="1" s="1"/>
  <c r="CC25" i="1"/>
  <c r="BV25" i="1"/>
  <c r="BX25" i="1" s="1"/>
  <c r="BO25" i="1"/>
  <c r="BH25" i="1"/>
  <c r="BJ25" i="1" s="1"/>
  <c r="BA25" i="1"/>
  <c r="AT25" i="1"/>
  <c r="AV25" i="1" s="1"/>
  <c r="AM25" i="1"/>
  <c r="AF25" i="1"/>
  <c r="AH25" i="1" s="1"/>
  <c r="Y25" i="1"/>
  <c r="R25" i="1"/>
  <c r="T25" i="1" s="1"/>
  <c r="K25" i="1"/>
  <c r="DZ24" i="1"/>
  <c r="DX24" i="1"/>
  <c r="DM24" i="1"/>
  <c r="DP24" i="1" s="1"/>
  <c r="DR24" i="1" s="1"/>
  <c r="DE24" i="1"/>
  <c r="DH24" i="1" s="1"/>
  <c r="DJ24" i="1" s="1"/>
  <c r="CZ24" i="1"/>
  <c r="DB24" i="1" s="1"/>
  <c r="CR24" i="1"/>
  <c r="CJ24" i="1"/>
  <c r="CL24" i="1" s="1"/>
  <c r="CC24" i="1"/>
  <c r="CE24" i="1" s="1"/>
  <c r="BV24" i="1"/>
  <c r="BX24" i="1" s="1"/>
  <c r="BO24" i="1"/>
  <c r="BQ24" i="1" s="1"/>
  <c r="BH24" i="1"/>
  <c r="BJ24" i="1" s="1"/>
  <c r="BA24" i="1"/>
  <c r="BC24" i="1" s="1"/>
  <c r="AT24" i="1"/>
  <c r="AV24" i="1" s="1"/>
  <c r="AM24" i="1"/>
  <c r="AO24" i="1" s="1"/>
  <c r="AF24" i="1"/>
  <c r="AH24" i="1" s="1"/>
  <c r="Y24" i="1"/>
  <c r="AA24" i="1" s="1"/>
  <c r="R24" i="1"/>
  <c r="T24" i="1" s="1"/>
  <c r="K24" i="1"/>
  <c r="M24" i="1" s="1"/>
  <c r="DZ23" i="1"/>
  <c r="DX23" i="1"/>
  <c r="DM23" i="1"/>
  <c r="DP23" i="1" s="1"/>
  <c r="DE23" i="1"/>
  <c r="DH23" i="1" s="1"/>
  <c r="DJ23" i="1" s="1"/>
  <c r="CZ23" i="1"/>
  <c r="DB23" i="1" s="1"/>
  <c r="CR23" i="1"/>
  <c r="CT23" i="1" s="1"/>
  <c r="CJ23" i="1"/>
  <c r="CL23" i="1" s="1"/>
  <c r="CC23" i="1"/>
  <c r="CF23" i="1" s="1"/>
  <c r="BV23" i="1"/>
  <c r="BX23" i="1" s="1"/>
  <c r="BO23" i="1"/>
  <c r="BR23" i="1" s="1"/>
  <c r="BH23" i="1"/>
  <c r="BJ23" i="1" s="1"/>
  <c r="BA23" i="1"/>
  <c r="BD23" i="1" s="1"/>
  <c r="AT23" i="1"/>
  <c r="AV23" i="1" s="1"/>
  <c r="AM23" i="1"/>
  <c r="AP23" i="1" s="1"/>
  <c r="AF23" i="1"/>
  <c r="AH23" i="1" s="1"/>
  <c r="Y23" i="1"/>
  <c r="AB23" i="1" s="1"/>
  <c r="R23" i="1"/>
  <c r="T23" i="1" s="1"/>
  <c r="K23" i="1"/>
  <c r="L23" i="1" s="1"/>
  <c r="DZ22" i="1"/>
  <c r="DX22" i="1"/>
  <c r="DM22" i="1"/>
  <c r="DP22" i="1" s="1"/>
  <c r="DR22" i="1" s="1"/>
  <c r="DE22" i="1"/>
  <c r="DH22" i="1" s="1"/>
  <c r="DJ22" i="1" s="1"/>
  <c r="CZ22" i="1"/>
  <c r="DB22" i="1" s="1"/>
  <c r="CR22" i="1"/>
  <c r="CJ22" i="1"/>
  <c r="CM22" i="1" s="1"/>
  <c r="CC22" i="1"/>
  <c r="CE22" i="1" s="1"/>
  <c r="BV22" i="1"/>
  <c r="BY22" i="1" s="1"/>
  <c r="BO22" i="1"/>
  <c r="BQ22" i="1" s="1"/>
  <c r="BH22" i="1"/>
  <c r="BK22" i="1" s="1"/>
  <c r="BA22" i="1"/>
  <c r="BD22" i="1" s="1"/>
  <c r="AT22" i="1"/>
  <c r="AV22" i="1" s="1"/>
  <c r="AM22" i="1"/>
  <c r="AP22" i="1" s="1"/>
  <c r="AF22" i="1"/>
  <c r="AH22" i="1" s="1"/>
  <c r="Y22" i="1"/>
  <c r="AB22" i="1" s="1"/>
  <c r="R22" i="1"/>
  <c r="T22" i="1" s="1"/>
  <c r="K22" i="1"/>
  <c r="N22" i="1" s="1"/>
  <c r="DZ21" i="1"/>
  <c r="DX21" i="1"/>
  <c r="DM21" i="1"/>
  <c r="DP21" i="1" s="1"/>
  <c r="DE21" i="1"/>
  <c r="DH21" i="1" s="1"/>
  <c r="CZ21" i="1"/>
  <c r="CR21" i="1"/>
  <c r="CJ21" i="1"/>
  <c r="CC21" i="1"/>
  <c r="BV21" i="1"/>
  <c r="BO21" i="1"/>
  <c r="BH21" i="1"/>
  <c r="BA21" i="1"/>
  <c r="AT21" i="1"/>
  <c r="AM21" i="1"/>
  <c r="AF21" i="1"/>
  <c r="Y21" i="1"/>
  <c r="R21" i="1"/>
  <c r="K21" i="1"/>
  <c r="N21" i="1" s="1"/>
  <c r="DZ20" i="1"/>
  <c r="DX20" i="1"/>
  <c r="DM20" i="1"/>
  <c r="DP20" i="1" s="1"/>
  <c r="DR20" i="1" s="1"/>
  <c r="DE20" i="1"/>
  <c r="DH20" i="1" s="1"/>
  <c r="DJ20" i="1" s="1"/>
  <c r="CZ20" i="1"/>
  <c r="DC20" i="1" s="1"/>
  <c r="CR20" i="1"/>
  <c r="CT20" i="1" s="1"/>
  <c r="CJ20" i="1"/>
  <c r="CL20" i="1" s="1"/>
  <c r="CC20" i="1"/>
  <c r="BV20" i="1"/>
  <c r="BX20" i="1" s="1"/>
  <c r="BO20" i="1"/>
  <c r="BH20" i="1"/>
  <c r="BJ20" i="1" s="1"/>
  <c r="BA20" i="1"/>
  <c r="AT20" i="1"/>
  <c r="AV20" i="1" s="1"/>
  <c r="AM20" i="1"/>
  <c r="AF20" i="1"/>
  <c r="AH20" i="1" s="1"/>
  <c r="Y20" i="1"/>
  <c r="R20" i="1"/>
  <c r="T20" i="1" s="1"/>
  <c r="K20" i="1"/>
  <c r="L20" i="1" s="1"/>
  <c r="DZ19" i="1"/>
  <c r="DX19" i="1"/>
  <c r="DM19" i="1"/>
  <c r="DP19" i="1" s="1"/>
  <c r="DR19" i="1" s="1"/>
  <c r="DE19" i="1"/>
  <c r="DH19" i="1" s="1"/>
  <c r="DJ19" i="1" s="1"/>
  <c r="CZ19" i="1"/>
  <c r="DB19" i="1" s="1"/>
  <c r="CR19" i="1"/>
  <c r="CJ19" i="1"/>
  <c r="CL19" i="1" s="1"/>
  <c r="CC19" i="1"/>
  <c r="CE19" i="1" s="1"/>
  <c r="BV19" i="1"/>
  <c r="BX19" i="1" s="1"/>
  <c r="BO19" i="1"/>
  <c r="BQ19" i="1" s="1"/>
  <c r="BH19" i="1"/>
  <c r="BJ19" i="1" s="1"/>
  <c r="BA19" i="1"/>
  <c r="BC19" i="1" s="1"/>
  <c r="AT19" i="1"/>
  <c r="AV19" i="1" s="1"/>
  <c r="AM19" i="1"/>
  <c r="AO19" i="1" s="1"/>
  <c r="AF19" i="1"/>
  <c r="AH19" i="1" s="1"/>
  <c r="Y19" i="1"/>
  <c r="AA19" i="1" s="1"/>
  <c r="R19" i="1"/>
  <c r="T19" i="1" s="1"/>
  <c r="K19" i="1"/>
  <c r="N19" i="1" s="1"/>
  <c r="DZ18" i="1"/>
  <c r="DX18" i="1"/>
  <c r="DM18" i="1"/>
  <c r="DP18" i="1" s="1"/>
  <c r="DE18" i="1"/>
  <c r="DH18" i="1" s="1"/>
  <c r="DJ18" i="1" s="1"/>
  <c r="CZ18" i="1"/>
  <c r="CR18" i="1"/>
  <c r="CJ18" i="1"/>
  <c r="CM18" i="1" s="1"/>
  <c r="CC18" i="1"/>
  <c r="CE18" i="1" s="1"/>
  <c r="BV18" i="1"/>
  <c r="BY18" i="1" s="1"/>
  <c r="BO18" i="1"/>
  <c r="BQ18" i="1" s="1"/>
  <c r="BH18" i="1"/>
  <c r="BK18" i="1" s="1"/>
  <c r="BA18" i="1"/>
  <c r="BC18" i="1" s="1"/>
  <c r="AT18" i="1"/>
  <c r="AW18" i="1" s="1"/>
  <c r="AM18" i="1"/>
  <c r="AO18" i="1" s="1"/>
  <c r="AF18" i="1"/>
  <c r="AI18" i="1" s="1"/>
  <c r="Y18" i="1"/>
  <c r="AA18" i="1" s="1"/>
  <c r="R18" i="1"/>
  <c r="U18" i="1" s="1"/>
  <c r="K18" i="1"/>
  <c r="L18" i="1" s="1"/>
  <c r="DZ17" i="1"/>
  <c r="DX17" i="1"/>
  <c r="DM17" i="1"/>
  <c r="DP17" i="1" s="1"/>
  <c r="DE17" i="1"/>
  <c r="DH17" i="1" s="1"/>
  <c r="CZ17" i="1"/>
  <c r="CR17" i="1"/>
  <c r="CT17" i="1" s="1"/>
  <c r="CJ17" i="1"/>
  <c r="CC17" i="1"/>
  <c r="BV17" i="1"/>
  <c r="BO17" i="1"/>
  <c r="BH17" i="1"/>
  <c r="BA17" i="1"/>
  <c r="AT17" i="1"/>
  <c r="AM17" i="1"/>
  <c r="AF17" i="1"/>
  <c r="Y17" i="1"/>
  <c r="R17" i="1"/>
  <c r="K17" i="1"/>
  <c r="N17" i="1" s="1"/>
  <c r="DZ16" i="1"/>
  <c r="DX16" i="1"/>
  <c r="DM16" i="1"/>
  <c r="DP16" i="1" s="1"/>
  <c r="DR16" i="1" s="1"/>
  <c r="DE16" i="1"/>
  <c r="DH16" i="1" s="1"/>
  <c r="CZ16" i="1"/>
  <c r="DB16" i="1" s="1"/>
  <c r="CR16" i="1"/>
  <c r="CT16" i="1" s="1"/>
  <c r="CJ16" i="1"/>
  <c r="CC16" i="1"/>
  <c r="CE16" i="1" s="1"/>
  <c r="BV16" i="1"/>
  <c r="BO16" i="1"/>
  <c r="BQ16" i="1" s="1"/>
  <c r="BH16" i="1"/>
  <c r="BA16" i="1"/>
  <c r="BC16" i="1" s="1"/>
  <c r="AT16" i="1"/>
  <c r="AM16" i="1"/>
  <c r="AO16" i="1" s="1"/>
  <c r="AF16" i="1"/>
  <c r="Y16" i="1"/>
  <c r="AA16" i="1" s="1"/>
  <c r="R16" i="1"/>
  <c r="K16" i="1"/>
  <c r="N16" i="1" s="1"/>
  <c r="DZ15" i="1"/>
  <c r="DX15" i="1"/>
  <c r="DM15" i="1"/>
  <c r="DP15" i="1" s="1"/>
  <c r="DR15" i="1" s="1"/>
  <c r="DE15" i="1"/>
  <c r="DH15" i="1" s="1"/>
  <c r="DJ15" i="1" s="1"/>
  <c r="CZ15" i="1"/>
  <c r="DB15" i="1" s="1"/>
  <c r="CR15" i="1"/>
  <c r="CJ15" i="1"/>
  <c r="CL15" i="1" s="1"/>
  <c r="CC15" i="1"/>
  <c r="CE15" i="1" s="1"/>
  <c r="BV15" i="1"/>
  <c r="BX15" i="1" s="1"/>
  <c r="BO15" i="1"/>
  <c r="BQ15" i="1" s="1"/>
  <c r="BH15" i="1"/>
  <c r="BJ15" i="1" s="1"/>
  <c r="BA15" i="1"/>
  <c r="BC15" i="1" s="1"/>
  <c r="AT15" i="1"/>
  <c r="AV15" i="1" s="1"/>
  <c r="AM15" i="1"/>
  <c r="AO15" i="1" s="1"/>
  <c r="AF15" i="1"/>
  <c r="AH15" i="1" s="1"/>
  <c r="Y15" i="1"/>
  <c r="AA15" i="1" s="1"/>
  <c r="R15" i="1"/>
  <c r="T15" i="1" s="1"/>
  <c r="K15" i="1"/>
  <c r="DZ14" i="1"/>
  <c r="DX14" i="1"/>
  <c r="DM14" i="1"/>
  <c r="DP14" i="1" s="1"/>
  <c r="DE14" i="1"/>
  <c r="DH14" i="1" s="1"/>
  <c r="DJ14" i="1" s="1"/>
  <c r="CZ14" i="1"/>
  <c r="DB14" i="1" s="1"/>
  <c r="CR14" i="1"/>
  <c r="CJ14" i="1"/>
  <c r="CL14" i="1" s="1"/>
  <c r="CC14" i="1"/>
  <c r="BV14" i="1"/>
  <c r="BX14" i="1" s="1"/>
  <c r="BO14" i="1"/>
  <c r="BH14" i="1"/>
  <c r="BJ14" i="1" s="1"/>
  <c r="BA14" i="1"/>
  <c r="AT14" i="1"/>
  <c r="AV14" i="1" s="1"/>
  <c r="AM14" i="1"/>
  <c r="AF14" i="1"/>
  <c r="AH14" i="1" s="1"/>
  <c r="Y14" i="1"/>
  <c r="R14" i="1"/>
  <c r="T14" i="1" s="1"/>
  <c r="K14" i="1"/>
  <c r="N14" i="1" s="1"/>
  <c r="DZ13" i="1"/>
  <c r="DX13" i="1"/>
  <c r="DM13" i="1"/>
  <c r="DP13" i="1" s="1"/>
  <c r="DE13" i="1"/>
  <c r="DH13" i="1" s="1"/>
  <c r="CZ13" i="1"/>
  <c r="CR13" i="1"/>
  <c r="CU13" i="1" s="1"/>
  <c r="CJ13" i="1"/>
  <c r="CC13" i="1"/>
  <c r="BV13" i="1"/>
  <c r="BO13" i="1"/>
  <c r="BH13" i="1"/>
  <c r="BA13" i="1"/>
  <c r="AT13" i="1"/>
  <c r="AM13" i="1"/>
  <c r="AF13" i="1"/>
  <c r="Y13" i="1"/>
  <c r="R13" i="1"/>
  <c r="K13" i="1"/>
  <c r="N13" i="1" s="1"/>
  <c r="DZ12" i="1"/>
  <c r="DX12" i="1"/>
  <c r="DM12" i="1"/>
  <c r="DP12" i="1" s="1"/>
  <c r="DR12" i="1" s="1"/>
  <c r="DE12" i="1"/>
  <c r="DH12" i="1" s="1"/>
  <c r="DJ12" i="1" s="1"/>
  <c r="CZ12" i="1"/>
  <c r="CR12" i="1"/>
  <c r="CT12" i="1" s="1"/>
  <c r="CJ12" i="1"/>
  <c r="CL12" i="1" s="1"/>
  <c r="CC12" i="1"/>
  <c r="CF12" i="1" s="1"/>
  <c r="BV12" i="1"/>
  <c r="BX12" i="1" s="1"/>
  <c r="BO12" i="1"/>
  <c r="BR12" i="1" s="1"/>
  <c r="BH12" i="1"/>
  <c r="BJ12" i="1" s="1"/>
  <c r="BA12" i="1"/>
  <c r="BD12" i="1" s="1"/>
  <c r="AT12" i="1"/>
  <c r="AV12" i="1" s="1"/>
  <c r="AM12" i="1"/>
  <c r="AP12" i="1" s="1"/>
  <c r="AF12" i="1"/>
  <c r="AH12" i="1" s="1"/>
  <c r="Y12" i="1"/>
  <c r="AB12" i="1" s="1"/>
  <c r="R12" i="1"/>
  <c r="T12" i="1" s="1"/>
  <c r="K12" i="1"/>
  <c r="L12" i="1" s="1"/>
  <c r="DZ11" i="1"/>
  <c r="DX11" i="1"/>
  <c r="DM11" i="1"/>
  <c r="DP11" i="1" s="1"/>
  <c r="DR11" i="1" s="1"/>
  <c r="DE11" i="1"/>
  <c r="DH11" i="1" s="1"/>
  <c r="DJ11" i="1" s="1"/>
  <c r="CZ11" i="1"/>
  <c r="DB11" i="1" s="1"/>
  <c r="CR11" i="1"/>
  <c r="CT11" i="1" s="1"/>
  <c r="CJ11" i="1"/>
  <c r="CL11" i="1" s="1"/>
  <c r="CC11" i="1"/>
  <c r="CE11" i="1" s="1"/>
  <c r="BV11" i="1"/>
  <c r="BX11" i="1" s="1"/>
  <c r="BO11" i="1"/>
  <c r="BQ11" i="1" s="1"/>
  <c r="BH11" i="1"/>
  <c r="BK11" i="1" s="1"/>
  <c r="BA11" i="1"/>
  <c r="BD11" i="1" s="1"/>
  <c r="AT11" i="1"/>
  <c r="AW11" i="1" s="1"/>
  <c r="AM11" i="1"/>
  <c r="AP11" i="1" s="1"/>
  <c r="AF11" i="1"/>
  <c r="AI11" i="1" s="1"/>
  <c r="Y11" i="1"/>
  <c r="AB11" i="1" s="1"/>
  <c r="R11" i="1"/>
  <c r="U11" i="1" s="1"/>
  <c r="K11" i="1"/>
  <c r="N11" i="1" s="1"/>
  <c r="DZ10" i="1"/>
  <c r="DX10" i="1"/>
  <c r="DM10" i="1"/>
  <c r="DP10" i="1" s="1"/>
  <c r="DE10" i="1"/>
  <c r="DH10" i="1" s="1"/>
  <c r="CZ10" i="1"/>
  <c r="CR10" i="1"/>
  <c r="CU10" i="1" s="1"/>
  <c r="CJ10" i="1"/>
  <c r="CM10" i="1" s="1"/>
  <c r="CC10" i="1"/>
  <c r="CE10" i="1" s="1"/>
  <c r="BV10" i="1"/>
  <c r="BY10" i="1" s="1"/>
  <c r="BO10" i="1"/>
  <c r="BQ10" i="1" s="1"/>
  <c r="BH10" i="1"/>
  <c r="BK10" i="1" s="1"/>
  <c r="BA10" i="1"/>
  <c r="BC10" i="1" s="1"/>
  <c r="AT10" i="1"/>
  <c r="AW10" i="1" s="1"/>
  <c r="AM10" i="1"/>
  <c r="AO10" i="1" s="1"/>
  <c r="AF10" i="1"/>
  <c r="AI10" i="1" s="1"/>
  <c r="Y10" i="1"/>
  <c r="AA10" i="1" s="1"/>
  <c r="R10" i="1"/>
  <c r="U10" i="1" s="1"/>
  <c r="K10" i="1"/>
  <c r="L10" i="1" s="1"/>
  <c r="DZ9" i="1"/>
  <c r="DX9" i="1"/>
  <c r="DM9" i="1"/>
  <c r="DP9" i="1" s="1"/>
  <c r="DS9" i="1" s="1"/>
  <c r="DE9" i="1"/>
  <c r="DH9" i="1" s="1"/>
  <c r="DK9" i="1" s="1"/>
  <c r="CZ9" i="1"/>
  <c r="DC9" i="1" s="1"/>
  <c r="CR9" i="1"/>
  <c r="CT9" i="1" s="1"/>
  <c r="CJ9" i="1"/>
  <c r="CM9" i="1" s="1"/>
  <c r="CC9" i="1"/>
  <c r="CF9" i="1" s="1"/>
  <c r="BV9" i="1"/>
  <c r="BY9" i="1" s="1"/>
  <c r="BO9" i="1"/>
  <c r="BR9" i="1" s="1"/>
  <c r="BH9" i="1"/>
  <c r="BK9" i="1" s="1"/>
  <c r="BA9" i="1"/>
  <c r="BD9" i="1" s="1"/>
  <c r="AT9" i="1"/>
  <c r="AW9" i="1" s="1"/>
  <c r="AM9" i="1"/>
  <c r="AP9" i="1" s="1"/>
  <c r="AF9" i="1"/>
  <c r="AI9" i="1" s="1"/>
  <c r="Y9" i="1"/>
  <c r="AB9" i="1" s="1"/>
  <c r="R9" i="1"/>
  <c r="U9" i="1" s="1"/>
  <c r="K9" i="1"/>
  <c r="N9" i="1" s="1"/>
  <c r="DZ8" i="1"/>
  <c r="DX8" i="1"/>
  <c r="DM8" i="1"/>
  <c r="DP8" i="1" s="1"/>
  <c r="DE8" i="1"/>
  <c r="DH8" i="1" s="1"/>
  <c r="CZ8" i="1"/>
  <c r="CR8" i="1"/>
  <c r="CU8" i="1" s="1"/>
  <c r="CJ8" i="1"/>
  <c r="CM8" i="1" s="1"/>
  <c r="CC8" i="1"/>
  <c r="CE8" i="1" s="1"/>
  <c r="BV8" i="1"/>
  <c r="BY8" i="1" s="1"/>
  <c r="BO8" i="1"/>
  <c r="BQ8" i="1" s="1"/>
  <c r="BH8" i="1"/>
  <c r="BK8" i="1" s="1"/>
  <c r="BA8" i="1"/>
  <c r="BC8" i="1" s="1"/>
  <c r="AT8" i="1"/>
  <c r="AW8" i="1" s="1"/>
  <c r="AM8" i="1"/>
  <c r="AO8" i="1" s="1"/>
  <c r="AF8" i="1"/>
  <c r="AI8" i="1" s="1"/>
  <c r="Y8" i="1"/>
  <c r="AA8" i="1" s="1"/>
  <c r="R8" i="1"/>
  <c r="U8" i="1" s="1"/>
  <c r="K8" i="1"/>
  <c r="L8" i="1" s="1"/>
  <c r="DZ7" i="1"/>
  <c r="DX7" i="1"/>
  <c r="DM7" i="1"/>
  <c r="DP7" i="1" s="1"/>
  <c r="DS7" i="1" s="1"/>
  <c r="DE7" i="1"/>
  <c r="DH7" i="1" s="1"/>
  <c r="DK7" i="1" s="1"/>
  <c r="CZ7" i="1"/>
  <c r="DC7" i="1" s="1"/>
  <c r="CR7" i="1"/>
  <c r="CT7" i="1" s="1"/>
  <c r="CJ7" i="1"/>
  <c r="CM7" i="1" s="1"/>
  <c r="CC7" i="1"/>
  <c r="CF7" i="1" s="1"/>
  <c r="BV7" i="1"/>
  <c r="BY7" i="1" s="1"/>
  <c r="BO7" i="1"/>
  <c r="BR7" i="1" s="1"/>
  <c r="BH7" i="1"/>
  <c r="BK7" i="1" s="1"/>
  <c r="BA7" i="1"/>
  <c r="BD7" i="1" s="1"/>
  <c r="AT7" i="1"/>
  <c r="AW7" i="1" s="1"/>
  <c r="AM7" i="1"/>
  <c r="AP7" i="1" s="1"/>
  <c r="AF7" i="1"/>
  <c r="AI7" i="1" s="1"/>
  <c r="Y7" i="1"/>
  <c r="AB7" i="1" s="1"/>
  <c r="R7" i="1"/>
  <c r="U7" i="1" s="1"/>
  <c r="K7" i="1"/>
  <c r="N7" i="1" s="1"/>
  <c r="DZ6" i="1"/>
  <c r="DX6" i="1"/>
  <c r="DM6" i="1"/>
  <c r="DP6" i="1" s="1"/>
  <c r="DS6" i="1" s="1"/>
  <c r="DE6" i="1"/>
  <c r="DH6" i="1" s="1"/>
  <c r="DK6" i="1" s="1"/>
  <c r="CZ6" i="1"/>
  <c r="DC6" i="1" s="1"/>
  <c r="CR6" i="1"/>
  <c r="CT6" i="1" s="1"/>
  <c r="CJ6" i="1"/>
  <c r="CM6" i="1" s="1"/>
  <c r="CC6" i="1"/>
  <c r="CF6" i="1" s="1"/>
  <c r="BV6" i="1"/>
  <c r="BY6" i="1" s="1"/>
  <c r="BO6" i="1"/>
  <c r="BR6" i="1" s="1"/>
  <c r="BH6" i="1"/>
  <c r="BK6" i="1" s="1"/>
  <c r="BA6" i="1"/>
  <c r="BD6" i="1" s="1"/>
  <c r="AT6" i="1"/>
  <c r="AW6" i="1" s="1"/>
  <c r="AM6" i="1"/>
  <c r="AP6" i="1" s="1"/>
  <c r="AF6" i="1"/>
  <c r="AI6" i="1" s="1"/>
  <c r="Y6" i="1"/>
  <c r="AB6" i="1" s="1"/>
  <c r="R6" i="1"/>
  <c r="U6" i="1" s="1"/>
  <c r="K6" i="1"/>
  <c r="N6" i="1" s="1"/>
  <c r="DZ5" i="1"/>
  <c r="DX5" i="1"/>
  <c r="DM5" i="1"/>
  <c r="DP5" i="1" s="1"/>
  <c r="DE5" i="1"/>
  <c r="DH5" i="1" s="1"/>
  <c r="CZ5" i="1"/>
  <c r="DC5" i="1" s="1"/>
  <c r="CR5" i="1"/>
  <c r="CU5" i="1" s="1"/>
  <c r="CJ5" i="1"/>
  <c r="CC5" i="1"/>
  <c r="CE5" i="1" s="1"/>
  <c r="BV5" i="1"/>
  <c r="BO5" i="1"/>
  <c r="BQ5" i="1" s="1"/>
  <c r="BH5" i="1"/>
  <c r="BA5" i="1"/>
  <c r="AT5" i="1"/>
  <c r="AV5" i="1" s="1"/>
  <c r="AM5" i="1"/>
  <c r="AO5" i="1" s="1"/>
  <c r="AF5" i="1"/>
  <c r="AH5" i="1" s="1"/>
  <c r="Y5" i="1"/>
  <c r="AA5" i="1" s="1"/>
  <c r="R5" i="1"/>
  <c r="T5" i="1" s="1"/>
  <c r="K5" i="1"/>
  <c r="N5" i="1" s="1"/>
  <c r="DZ4" i="1"/>
  <c r="DX4" i="1"/>
  <c r="DM4" i="1"/>
  <c r="DP4" i="1" s="1"/>
  <c r="DS4" i="1" s="1"/>
  <c r="DE4" i="1"/>
  <c r="DH4" i="1" s="1"/>
  <c r="DK4" i="1" s="1"/>
  <c r="CZ4" i="1"/>
  <c r="DC4" i="1" s="1"/>
  <c r="CR4" i="1"/>
  <c r="CT4" i="1" s="1"/>
  <c r="CJ4" i="1"/>
  <c r="CM4" i="1" s="1"/>
  <c r="CC4" i="1"/>
  <c r="CF4" i="1" s="1"/>
  <c r="BV4" i="1"/>
  <c r="BY4" i="1" s="1"/>
  <c r="BO4" i="1"/>
  <c r="BR4" i="1" s="1"/>
  <c r="BH4" i="1"/>
  <c r="BK4" i="1" s="1"/>
  <c r="BA4" i="1"/>
  <c r="BD4" i="1" s="1"/>
  <c r="AT4" i="1"/>
  <c r="AW4" i="1" s="1"/>
  <c r="AM4" i="1"/>
  <c r="AP4" i="1" s="1"/>
  <c r="AF4" i="1"/>
  <c r="AI4" i="1" s="1"/>
  <c r="Y4" i="1"/>
  <c r="AB4" i="1" s="1"/>
  <c r="R4" i="1"/>
  <c r="U4" i="1" s="1"/>
  <c r="K4" i="1"/>
  <c r="N4" i="1" s="1"/>
  <c r="DV2" i="1"/>
  <c r="BC5" i="1" l="1"/>
  <c r="BB5" i="1"/>
  <c r="DR14" i="1"/>
  <c r="DQ14" i="1"/>
  <c r="DT14" i="1" s="1"/>
  <c r="N15" i="1"/>
  <c r="M15" i="1"/>
  <c r="CT15" i="1"/>
  <c r="CS15" i="1"/>
  <c r="CV15" i="1" s="1"/>
  <c r="DR23" i="1"/>
  <c r="DQ23" i="1"/>
  <c r="DT23" i="1" s="1"/>
  <c r="CT24" i="1"/>
  <c r="CS24" i="1"/>
  <c r="CV24" i="1" s="1"/>
  <c r="DQ28" i="1"/>
  <c r="DT28" i="1" s="1"/>
  <c r="CS29" i="1"/>
  <c r="CV29" i="1" s="1"/>
  <c r="N18" i="1"/>
  <c r="N12" i="1"/>
  <c r="Z18" i="1"/>
  <c r="AN18" i="1"/>
  <c r="BB18" i="1"/>
  <c r="BP18" i="1"/>
  <c r="CD18" i="1"/>
  <c r="DA25" i="1"/>
  <c r="DD25" i="1" s="1"/>
  <c r="S27" i="1"/>
  <c r="N20" i="1"/>
  <c r="N10" i="1"/>
  <c r="N8" i="1"/>
  <c r="CS4" i="1"/>
  <c r="CV4" i="1" s="1"/>
  <c r="Z8" i="1"/>
  <c r="AN8" i="1"/>
  <c r="BB8" i="1"/>
  <c r="BP8" i="1"/>
  <c r="CD8" i="1"/>
  <c r="CS9" i="1"/>
  <c r="CV9" i="1" s="1"/>
  <c r="BI14" i="1"/>
  <c r="BB16" i="1"/>
  <c r="BI20" i="1"/>
  <c r="BI25" i="1"/>
  <c r="BW27" i="1"/>
  <c r="BI30" i="1"/>
  <c r="Z5" i="1"/>
  <c r="CD5" i="1"/>
  <c r="CS6" i="1"/>
  <c r="CV6" i="1" s="1"/>
  <c r="S12" i="1"/>
  <c r="AG12" i="1"/>
  <c r="AU12" i="1"/>
  <c r="BI12" i="1"/>
  <c r="BW12" i="1"/>
  <c r="CK12" i="1"/>
  <c r="CN12" i="1" s="1"/>
  <c r="DI12" i="1"/>
  <c r="DL12" i="1" s="1"/>
  <c r="AG14" i="1"/>
  <c r="CK14" i="1"/>
  <c r="CN14" i="1" s="1"/>
  <c r="Z16" i="1"/>
  <c r="CD16" i="1"/>
  <c r="AG20" i="1"/>
  <c r="CK20" i="1"/>
  <c r="CN20" i="1" s="1"/>
  <c r="S22" i="1"/>
  <c r="AG22" i="1"/>
  <c r="AU22" i="1"/>
  <c r="BP22" i="1"/>
  <c r="CD22" i="1"/>
  <c r="N23" i="1"/>
  <c r="S23" i="1"/>
  <c r="AG23" i="1"/>
  <c r="AU23" i="1"/>
  <c r="BI23" i="1"/>
  <c r="BW23" i="1"/>
  <c r="CK23" i="1"/>
  <c r="CN23" i="1" s="1"/>
  <c r="AG25" i="1"/>
  <c r="CK25" i="1"/>
  <c r="CN25" i="1" s="1"/>
  <c r="AU27" i="1"/>
  <c r="DA27" i="1"/>
  <c r="DD27" i="1" s="1"/>
  <c r="N28" i="1"/>
  <c r="S28" i="1"/>
  <c r="AG28" i="1"/>
  <c r="AU28" i="1"/>
  <c r="BI28" i="1"/>
  <c r="BW28" i="1"/>
  <c r="CK28" i="1"/>
  <c r="CN28" i="1" s="1"/>
  <c r="AG30" i="1"/>
  <c r="CK30" i="1"/>
  <c r="CN30" i="1" s="1"/>
  <c r="AG27" i="1"/>
  <c r="BI27" i="1"/>
  <c r="CK27" i="1"/>
  <c r="CN27" i="1" s="1"/>
  <c r="DA28" i="1"/>
  <c r="DD28" i="1" s="1"/>
  <c r="S30" i="1"/>
  <c r="AU30" i="1"/>
  <c r="BW30" i="1"/>
  <c r="DI30" i="1"/>
  <c r="DL30" i="1" s="1"/>
  <c r="L5" i="1"/>
  <c r="AN5" i="1"/>
  <c r="BP5" i="1"/>
  <c r="CS7" i="1"/>
  <c r="CV7" i="1" s="1"/>
  <c r="Z10" i="1"/>
  <c r="AN10" i="1"/>
  <c r="BB10" i="1"/>
  <c r="BP10" i="1"/>
  <c r="CD10" i="1"/>
  <c r="CS11" i="1"/>
  <c r="CV11" i="1" s="1"/>
  <c r="S14" i="1"/>
  <c r="AU14" i="1"/>
  <c r="BW14" i="1"/>
  <c r="DA14" i="1"/>
  <c r="DD14" i="1" s="1"/>
  <c r="L16" i="1"/>
  <c r="AN16" i="1"/>
  <c r="BP16" i="1"/>
  <c r="DA16" i="1"/>
  <c r="DD16" i="1" s="1"/>
  <c r="CS17" i="1"/>
  <c r="CV17" i="1" s="1"/>
  <c r="S20" i="1"/>
  <c r="AU20" i="1"/>
  <c r="BW20" i="1"/>
  <c r="DI20" i="1"/>
  <c r="DL20" i="1" s="1"/>
  <c r="DA23" i="1"/>
  <c r="DD23" i="1" s="1"/>
  <c r="S25" i="1"/>
  <c r="AU25" i="1"/>
  <c r="BW25" i="1"/>
  <c r="U5" i="1"/>
  <c r="AI5" i="1"/>
  <c r="AW5" i="1"/>
  <c r="BJ5" i="1"/>
  <c r="BI5" i="1"/>
  <c r="BX5" i="1"/>
  <c r="BW5" i="1"/>
  <c r="CL5" i="1"/>
  <c r="CK5" i="1"/>
  <c r="CN5" i="1" s="1"/>
  <c r="DB8" i="1"/>
  <c r="DA8" i="1"/>
  <c r="DD8" i="1" s="1"/>
  <c r="DB10" i="1"/>
  <c r="DA10" i="1"/>
  <c r="DD10" i="1" s="1"/>
  <c r="DB12" i="1"/>
  <c r="DA12" i="1"/>
  <c r="DD12" i="1" s="1"/>
  <c r="DV14" i="1"/>
  <c r="L14" i="1"/>
  <c r="AA14" i="1"/>
  <c r="Z14" i="1"/>
  <c r="AO14" i="1"/>
  <c r="AN14" i="1"/>
  <c r="BC14" i="1"/>
  <c r="BB14" i="1"/>
  <c r="BQ14" i="1"/>
  <c r="BP14" i="1"/>
  <c r="CE14" i="1"/>
  <c r="CD14" i="1"/>
  <c r="T16" i="1"/>
  <c r="S16" i="1"/>
  <c r="AH16" i="1"/>
  <c r="AG16" i="1"/>
  <c r="AV16" i="1"/>
  <c r="AU16" i="1"/>
  <c r="BJ16" i="1"/>
  <c r="BI16" i="1"/>
  <c r="BX16" i="1"/>
  <c r="BW16" i="1"/>
  <c r="CL16" i="1"/>
  <c r="CK16" i="1"/>
  <c r="CN16" i="1" s="1"/>
  <c r="DJ16" i="1"/>
  <c r="DI16" i="1"/>
  <c r="DL16" i="1" s="1"/>
  <c r="DB18" i="1"/>
  <c r="DA18" i="1"/>
  <c r="DD18" i="1" s="1"/>
  <c r="DV19" i="1"/>
  <c r="M19" i="1"/>
  <c r="CT19" i="1"/>
  <c r="CS19" i="1"/>
  <c r="CV19" i="1" s="1"/>
  <c r="AA20" i="1"/>
  <c r="Z20" i="1"/>
  <c r="AO20" i="1"/>
  <c r="AN20" i="1"/>
  <c r="BC20" i="1"/>
  <c r="BB20" i="1"/>
  <c r="BQ20" i="1"/>
  <c r="BP20" i="1"/>
  <c r="CE20" i="1"/>
  <c r="CD20" i="1"/>
  <c r="CT21" i="1"/>
  <c r="CS21" i="1"/>
  <c r="CV21" i="1" s="1"/>
  <c r="AA25" i="1"/>
  <c r="Z25" i="1"/>
  <c r="AB25" i="1"/>
  <c r="BC25" i="1"/>
  <c r="BB25" i="1"/>
  <c r="BD25" i="1"/>
  <c r="CE25" i="1"/>
  <c r="CD25" i="1"/>
  <c r="CF25" i="1"/>
  <c r="AA27" i="1"/>
  <c r="Z27" i="1"/>
  <c r="AB27" i="1"/>
  <c r="BC27" i="1"/>
  <c r="BB27" i="1"/>
  <c r="BD27" i="1"/>
  <c r="CE27" i="1"/>
  <c r="CD27" i="1"/>
  <c r="CF27" i="1"/>
  <c r="L30" i="1"/>
  <c r="N30" i="1"/>
  <c r="AO30" i="1"/>
  <c r="AN30" i="1"/>
  <c r="AP30" i="1"/>
  <c r="BQ30" i="1"/>
  <c r="BP30" i="1"/>
  <c r="BR30" i="1"/>
  <c r="CU4" i="1"/>
  <c r="S5" i="1"/>
  <c r="AB5" i="1"/>
  <c r="AG5" i="1"/>
  <c r="AP5" i="1"/>
  <c r="AU5" i="1"/>
  <c r="BD5" i="1"/>
  <c r="BK5" i="1"/>
  <c r="BY5" i="1"/>
  <c r="CM5" i="1"/>
  <c r="DB5" i="1"/>
  <c r="DA5" i="1"/>
  <c r="DD5" i="1" s="1"/>
  <c r="T8" i="1"/>
  <c r="S8" i="1"/>
  <c r="AH8" i="1"/>
  <c r="AG8" i="1"/>
  <c r="AV8" i="1"/>
  <c r="AU8" i="1"/>
  <c r="BJ8" i="1"/>
  <c r="BI8" i="1"/>
  <c r="BX8" i="1"/>
  <c r="BW8" i="1"/>
  <c r="CL8" i="1"/>
  <c r="CK8" i="1"/>
  <c r="CN8" i="1" s="1"/>
  <c r="DC8" i="1"/>
  <c r="T10" i="1"/>
  <c r="S10" i="1"/>
  <c r="AH10" i="1"/>
  <c r="AG10" i="1"/>
  <c r="AV10" i="1"/>
  <c r="AU10" i="1"/>
  <c r="BJ10" i="1"/>
  <c r="BI10" i="1"/>
  <c r="BX10" i="1"/>
  <c r="BW10" i="1"/>
  <c r="CL10" i="1"/>
  <c r="CK10" i="1"/>
  <c r="CN10" i="1" s="1"/>
  <c r="DC10" i="1"/>
  <c r="AA12" i="1"/>
  <c r="Z12" i="1"/>
  <c r="AO12" i="1"/>
  <c r="AN12" i="1"/>
  <c r="BC12" i="1"/>
  <c r="BB12" i="1"/>
  <c r="BQ12" i="1"/>
  <c r="BP12" i="1"/>
  <c r="CE12" i="1"/>
  <c r="CD12" i="1"/>
  <c r="DC12" i="1"/>
  <c r="CT13" i="1"/>
  <c r="CS13" i="1"/>
  <c r="CV13" i="1" s="1"/>
  <c r="AB14" i="1"/>
  <c r="AP14" i="1"/>
  <c r="BD14" i="1"/>
  <c r="BR14" i="1"/>
  <c r="CF14" i="1"/>
  <c r="DV15" i="1"/>
  <c r="U16" i="1"/>
  <c r="AI16" i="1"/>
  <c r="AW16" i="1"/>
  <c r="BK16" i="1"/>
  <c r="BY16" i="1"/>
  <c r="CM16" i="1"/>
  <c r="T18" i="1"/>
  <c r="S18" i="1"/>
  <c r="AH18" i="1"/>
  <c r="AG18" i="1"/>
  <c r="AV18" i="1"/>
  <c r="AU18" i="1"/>
  <c r="BJ18" i="1"/>
  <c r="BI18" i="1"/>
  <c r="BX18" i="1"/>
  <c r="BW18" i="1"/>
  <c r="CL18" i="1"/>
  <c r="CK18" i="1"/>
  <c r="CN18" i="1" s="1"/>
  <c r="DC18" i="1"/>
  <c r="DR18" i="1"/>
  <c r="DQ18" i="1"/>
  <c r="DT18" i="1" s="1"/>
  <c r="CU19" i="1"/>
  <c r="AB20" i="1"/>
  <c r="AP20" i="1"/>
  <c r="BD20" i="1"/>
  <c r="BR20" i="1"/>
  <c r="CF20" i="1"/>
  <c r="DB20" i="1"/>
  <c r="DA20" i="1"/>
  <c r="DD20" i="1" s="1"/>
  <c r="CU21" i="1"/>
  <c r="M22" i="1"/>
  <c r="L22" i="1"/>
  <c r="AA22" i="1"/>
  <c r="Z22" i="1"/>
  <c r="AO22" i="1"/>
  <c r="AN22" i="1"/>
  <c r="BC22" i="1"/>
  <c r="BB22" i="1"/>
  <c r="L25" i="1"/>
  <c r="N25" i="1"/>
  <c r="AO25" i="1"/>
  <c r="AN25" i="1"/>
  <c r="AP25" i="1"/>
  <c r="BQ25" i="1"/>
  <c r="BP25" i="1"/>
  <c r="BR25" i="1"/>
  <c r="L27" i="1"/>
  <c r="N27" i="1"/>
  <c r="AO27" i="1"/>
  <c r="AN27" i="1"/>
  <c r="AP27" i="1"/>
  <c r="BQ27" i="1"/>
  <c r="BP27" i="1"/>
  <c r="BR27" i="1"/>
  <c r="AA30" i="1"/>
  <c r="Z30" i="1"/>
  <c r="AB30" i="1"/>
  <c r="BC30" i="1"/>
  <c r="BB30" i="1"/>
  <c r="BD30" i="1"/>
  <c r="CE30" i="1"/>
  <c r="CD30" i="1"/>
  <c r="CF30" i="1"/>
  <c r="BR5" i="1"/>
  <c r="CF5" i="1"/>
  <c r="CU6" i="1"/>
  <c r="CU7" i="1"/>
  <c r="DV8" i="1"/>
  <c r="AB8" i="1"/>
  <c r="AP8" i="1"/>
  <c r="BD8" i="1"/>
  <c r="BR8" i="1"/>
  <c r="CF8" i="1"/>
  <c r="CU9" i="1"/>
  <c r="DV10" i="1"/>
  <c r="AB10" i="1"/>
  <c r="AP10" i="1"/>
  <c r="BD10" i="1"/>
  <c r="BR10" i="1"/>
  <c r="CF10" i="1"/>
  <c r="CU11" i="1"/>
  <c r="U12" i="1"/>
  <c r="AI12" i="1"/>
  <c r="AW12" i="1"/>
  <c r="BK12" i="1"/>
  <c r="BY12" i="1"/>
  <c r="CM12" i="1"/>
  <c r="U14" i="1"/>
  <c r="AI14" i="1"/>
  <c r="AW14" i="1"/>
  <c r="BK14" i="1"/>
  <c r="BY14" i="1"/>
  <c r="CM14" i="1"/>
  <c r="DC14" i="1"/>
  <c r="CU15" i="1"/>
  <c r="AB16" i="1"/>
  <c r="AP16" i="1"/>
  <c r="BD16" i="1"/>
  <c r="BR16" i="1"/>
  <c r="CF16" i="1"/>
  <c r="DC16" i="1"/>
  <c r="CU17" i="1"/>
  <c r="DV18" i="1"/>
  <c r="AB18" i="1"/>
  <c r="AP18" i="1"/>
  <c r="BD18" i="1"/>
  <c r="BR18" i="1"/>
  <c r="CF18" i="1"/>
  <c r="U20" i="1"/>
  <c r="AI20" i="1"/>
  <c r="AW20" i="1"/>
  <c r="BK20" i="1"/>
  <c r="BY20" i="1"/>
  <c r="CM20" i="1"/>
  <c r="U22" i="1"/>
  <c r="AI22" i="1"/>
  <c r="AW22" i="1"/>
  <c r="BJ22" i="1"/>
  <c r="BI22" i="1"/>
  <c r="BX22" i="1"/>
  <c r="BW22" i="1"/>
  <c r="CL22" i="1"/>
  <c r="CK22" i="1"/>
  <c r="CN22" i="1" s="1"/>
  <c r="AA23" i="1"/>
  <c r="Z23" i="1"/>
  <c r="AO23" i="1"/>
  <c r="AN23" i="1"/>
  <c r="BC23" i="1"/>
  <c r="BB23" i="1"/>
  <c r="BQ23" i="1"/>
  <c r="BP23" i="1"/>
  <c r="CE23" i="1"/>
  <c r="CD23" i="1"/>
  <c r="CT26" i="1"/>
  <c r="CS26" i="1"/>
  <c r="CV26" i="1" s="1"/>
  <c r="AA28" i="1"/>
  <c r="Z28" i="1"/>
  <c r="AO28" i="1"/>
  <c r="AN28" i="1"/>
  <c r="BC28" i="1"/>
  <c r="BB28" i="1"/>
  <c r="BQ28" i="1"/>
  <c r="BP28" i="1"/>
  <c r="CE28" i="1"/>
  <c r="CD28" i="1"/>
  <c r="DB30" i="1"/>
  <c r="DA30" i="1"/>
  <c r="DD30" i="1" s="1"/>
  <c r="BR22" i="1"/>
  <c r="CF22" i="1"/>
  <c r="U23" i="1"/>
  <c r="AI23" i="1"/>
  <c r="AW23" i="1"/>
  <c r="BK23" i="1"/>
  <c r="BY23" i="1"/>
  <c r="CM23" i="1"/>
  <c r="DC23" i="1"/>
  <c r="CU24" i="1"/>
  <c r="U25" i="1"/>
  <c r="AI25" i="1"/>
  <c r="AW25" i="1"/>
  <c r="BK25" i="1"/>
  <c r="BY25" i="1"/>
  <c r="CM25" i="1"/>
  <c r="DC25" i="1"/>
  <c r="U27" i="1"/>
  <c r="AI27" i="1"/>
  <c r="AW27" i="1"/>
  <c r="BK27" i="1"/>
  <c r="BY27" i="1"/>
  <c r="CM27" i="1"/>
  <c r="DC27" i="1"/>
  <c r="U28" i="1"/>
  <c r="AI28" i="1"/>
  <c r="AW28" i="1"/>
  <c r="BK28" i="1"/>
  <c r="BY28" i="1"/>
  <c r="CM28" i="1"/>
  <c r="DC28" i="1"/>
  <c r="CU29" i="1"/>
  <c r="U30" i="1"/>
  <c r="AI30" i="1"/>
  <c r="AW30" i="1"/>
  <c r="BK30" i="1"/>
  <c r="BY30" i="1"/>
  <c r="CM30" i="1"/>
  <c r="DR5" i="1"/>
  <c r="DS5" i="1"/>
  <c r="DQ5" i="1"/>
  <c r="DT5" i="1" s="1"/>
  <c r="DV5" i="1"/>
  <c r="DJ5" i="1"/>
  <c r="DK5" i="1"/>
  <c r="DI5" i="1"/>
  <c r="DL5" i="1" s="1"/>
  <c r="DJ8" i="1"/>
  <c r="DK8" i="1"/>
  <c r="DI8" i="1"/>
  <c r="DL8" i="1" s="1"/>
  <c r="DJ10" i="1"/>
  <c r="DK10" i="1"/>
  <c r="DI10" i="1"/>
  <c r="DL10" i="1" s="1"/>
  <c r="DR8" i="1"/>
  <c r="DS8" i="1"/>
  <c r="DQ8" i="1"/>
  <c r="DT8" i="1" s="1"/>
  <c r="DR10" i="1"/>
  <c r="DS10" i="1"/>
  <c r="DQ10" i="1"/>
  <c r="DT10" i="1" s="1"/>
  <c r="M4" i="1"/>
  <c r="T4" i="1"/>
  <c r="AA4" i="1"/>
  <c r="AH4" i="1"/>
  <c r="AO4" i="1"/>
  <c r="AV4" i="1"/>
  <c r="BC4" i="1"/>
  <c r="BJ4" i="1"/>
  <c r="BQ4" i="1"/>
  <c r="BX4" i="1"/>
  <c r="CE4" i="1"/>
  <c r="CL4" i="1"/>
  <c r="DB4" i="1"/>
  <c r="DJ4" i="1"/>
  <c r="DR4" i="1"/>
  <c r="DV4" i="1"/>
  <c r="CT5" i="1"/>
  <c r="M6" i="1"/>
  <c r="T6" i="1"/>
  <c r="AA6" i="1"/>
  <c r="AH6" i="1"/>
  <c r="AO6" i="1"/>
  <c r="AV6" i="1"/>
  <c r="BC6" i="1"/>
  <c r="BJ6" i="1"/>
  <c r="BQ6" i="1"/>
  <c r="BX6" i="1"/>
  <c r="CE6" i="1"/>
  <c r="CL6" i="1"/>
  <c r="DB6" i="1"/>
  <c r="DJ6" i="1"/>
  <c r="DR6" i="1"/>
  <c r="DV6" i="1"/>
  <c r="M7" i="1"/>
  <c r="T7" i="1"/>
  <c r="AA7" i="1"/>
  <c r="AH7" i="1"/>
  <c r="AO7" i="1"/>
  <c r="AV7" i="1"/>
  <c r="BC7" i="1"/>
  <c r="BJ7" i="1"/>
  <c r="BQ7" i="1"/>
  <c r="BX7" i="1"/>
  <c r="CE7" i="1"/>
  <c r="CL7" i="1"/>
  <c r="DB7" i="1"/>
  <c r="DJ7" i="1"/>
  <c r="DR7" i="1"/>
  <c r="DV7" i="1"/>
  <c r="CT8" i="1"/>
  <c r="M9" i="1"/>
  <c r="T9" i="1"/>
  <c r="AA9" i="1"/>
  <c r="AH9" i="1"/>
  <c r="AO9" i="1"/>
  <c r="AV9" i="1"/>
  <c r="BC9" i="1"/>
  <c r="BJ9" i="1"/>
  <c r="BQ9" i="1"/>
  <c r="BX9" i="1"/>
  <c r="CE9" i="1"/>
  <c r="CL9" i="1"/>
  <c r="DB9" i="1"/>
  <c r="DJ9" i="1"/>
  <c r="DR9" i="1"/>
  <c r="DV9" i="1"/>
  <c r="CT10" i="1"/>
  <c r="M11" i="1"/>
  <c r="T11" i="1"/>
  <c r="AA11" i="1"/>
  <c r="AH11" i="1"/>
  <c r="AO11" i="1"/>
  <c r="AV11" i="1"/>
  <c r="BC11" i="1"/>
  <c r="BJ11" i="1"/>
  <c r="DV11" i="1"/>
  <c r="DS12" i="1"/>
  <c r="L13" i="1"/>
  <c r="U13" i="1"/>
  <c r="S13" i="1"/>
  <c r="AB13" i="1"/>
  <c r="Z13" i="1"/>
  <c r="AI13" i="1"/>
  <c r="AG13" i="1"/>
  <c r="AP13" i="1"/>
  <c r="AN13" i="1"/>
  <c r="AW13" i="1"/>
  <c r="AU13" i="1"/>
  <c r="BD13" i="1"/>
  <c r="BB13" i="1"/>
  <c r="BK13" i="1"/>
  <c r="BI13" i="1"/>
  <c r="BR13" i="1"/>
  <c r="BP13" i="1"/>
  <c r="BY13" i="1"/>
  <c r="BW13" i="1"/>
  <c r="CF13" i="1"/>
  <c r="CD13" i="1"/>
  <c r="CM13" i="1"/>
  <c r="CK13" i="1"/>
  <c r="CN13" i="1" s="1"/>
  <c r="DC13" i="1"/>
  <c r="DA13" i="1"/>
  <c r="DD13" i="1" s="1"/>
  <c r="DK13" i="1"/>
  <c r="DI13" i="1"/>
  <c r="DL13" i="1" s="1"/>
  <c r="DS13" i="1"/>
  <c r="DQ13" i="1"/>
  <c r="DT13" i="1" s="1"/>
  <c r="CU14" i="1"/>
  <c r="CS14" i="1"/>
  <c r="CV14" i="1" s="1"/>
  <c r="DK14" i="1"/>
  <c r="DS16" i="1"/>
  <c r="L17" i="1"/>
  <c r="U17" i="1"/>
  <c r="S17" i="1"/>
  <c r="AB17" i="1"/>
  <c r="Z17" i="1"/>
  <c r="AI17" i="1"/>
  <c r="AG17" i="1"/>
  <c r="AP17" i="1"/>
  <c r="AN17" i="1"/>
  <c r="AW17" i="1"/>
  <c r="AU17" i="1"/>
  <c r="BD17" i="1"/>
  <c r="BB17" i="1"/>
  <c r="BK17" i="1"/>
  <c r="BI17" i="1"/>
  <c r="BR17" i="1"/>
  <c r="BP17" i="1"/>
  <c r="BY17" i="1"/>
  <c r="BW17" i="1"/>
  <c r="CF17" i="1"/>
  <c r="CD17" i="1"/>
  <c r="CM17" i="1"/>
  <c r="CK17" i="1"/>
  <c r="CN17" i="1" s="1"/>
  <c r="DC17" i="1"/>
  <c r="DA17" i="1"/>
  <c r="DD17" i="1" s="1"/>
  <c r="DK17" i="1"/>
  <c r="DI17" i="1"/>
  <c r="DL17" i="1" s="1"/>
  <c r="DS17" i="1"/>
  <c r="DQ17" i="1"/>
  <c r="DT17" i="1" s="1"/>
  <c r="CU18" i="1"/>
  <c r="CS18" i="1"/>
  <c r="CV18" i="1" s="1"/>
  <c r="DK18" i="1"/>
  <c r="DS20" i="1"/>
  <c r="L21" i="1"/>
  <c r="U21" i="1"/>
  <c r="S21" i="1"/>
  <c r="AB21" i="1"/>
  <c r="Z21" i="1"/>
  <c r="AI21" i="1"/>
  <c r="AG21" i="1"/>
  <c r="AP21" i="1"/>
  <c r="AN21" i="1"/>
  <c r="AW21" i="1"/>
  <c r="AU21" i="1"/>
  <c r="BD21" i="1"/>
  <c r="BB21" i="1"/>
  <c r="BK21" i="1"/>
  <c r="BI21" i="1"/>
  <c r="BR21" i="1"/>
  <c r="BP21" i="1"/>
  <c r="BY21" i="1"/>
  <c r="BW21" i="1"/>
  <c r="CF21" i="1"/>
  <c r="CD21" i="1"/>
  <c r="CM21" i="1"/>
  <c r="CK21" i="1"/>
  <c r="CN21" i="1" s="1"/>
  <c r="DC21" i="1"/>
  <c r="DA21" i="1"/>
  <c r="DD21" i="1" s="1"/>
  <c r="DK21" i="1"/>
  <c r="DI21" i="1"/>
  <c r="DL21" i="1" s="1"/>
  <c r="DS21" i="1"/>
  <c r="DQ21" i="1"/>
  <c r="DT21" i="1" s="1"/>
  <c r="CU22" i="1"/>
  <c r="CS22" i="1"/>
  <c r="CV22" i="1" s="1"/>
  <c r="L4" i="1"/>
  <c r="S4" i="1"/>
  <c r="Z4" i="1"/>
  <c r="AG4" i="1"/>
  <c r="AN4" i="1"/>
  <c r="AU4" i="1"/>
  <c r="BB4" i="1"/>
  <c r="BI4" i="1"/>
  <c r="BP4" i="1"/>
  <c r="BW4" i="1"/>
  <c r="CD4" i="1"/>
  <c r="CK4" i="1"/>
  <c r="CN4" i="1" s="1"/>
  <c r="DA4" i="1"/>
  <c r="DD4" i="1" s="1"/>
  <c r="DI4" i="1"/>
  <c r="DL4" i="1" s="1"/>
  <c r="DQ4" i="1"/>
  <c r="DT4" i="1" s="1"/>
  <c r="M5" i="1"/>
  <c r="CS5" i="1"/>
  <c r="CV5" i="1" s="1"/>
  <c r="DU5" i="1" s="1"/>
  <c r="DW5" i="1" s="1"/>
  <c r="L6" i="1"/>
  <c r="S6" i="1"/>
  <c r="Z6" i="1"/>
  <c r="AG6" i="1"/>
  <c r="AN6" i="1"/>
  <c r="AU6" i="1"/>
  <c r="BB6" i="1"/>
  <c r="BI6" i="1"/>
  <c r="BP6" i="1"/>
  <c r="BW6" i="1"/>
  <c r="CD6" i="1"/>
  <c r="CK6" i="1"/>
  <c r="CN6" i="1" s="1"/>
  <c r="DA6" i="1"/>
  <c r="DD6" i="1" s="1"/>
  <c r="DI6" i="1"/>
  <c r="DL6" i="1" s="1"/>
  <c r="DQ6" i="1"/>
  <c r="DT6" i="1" s="1"/>
  <c r="L7" i="1"/>
  <c r="S7" i="1"/>
  <c r="Z7" i="1"/>
  <c r="AG7" i="1"/>
  <c r="AN7" i="1"/>
  <c r="AU7" i="1"/>
  <c r="BB7" i="1"/>
  <c r="BI7" i="1"/>
  <c r="BP7" i="1"/>
  <c r="BW7" i="1"/>
  <c r="CD7" i="1"/>
  <c r="CK7" i="1"/>
  <c r="CN7" i="1" s="1"/>
  <c r="DA7" i="1"/>
  <c r="DD7" i="1" s="1"/>
  <c r="DI7" i="1"/>
  <c r="DL7" i="1" s="1"/>
  <c r="DQ7" i="1"/>
  <c r="DT7" i="1" s="1"/>
  <c r="M8" i="1"/>
  <c r="CS8" i="1"/>
  <c r="CV8" i="1" s="1"/>
  <c r="DU8" i="1" s="1"/>
  <c r="DW8" i="1" s="1"/>
  <c r="L9" i="1"/>
  <c r="S9" i="1"/>
  <c r="Z9" i="1"/>
  <c r="AG9" i="1"/>
  <c r="AN9" i="1"/>
  <c r="AU9" i="1"/>
  <c r="BB9" i="1"/>
  <c r="BI9" i="1"/>
  <c r="BP9" i="1"/>
  <c r="BW9" i="1"/>
  <c r="CD9" i="1"/>
  <c r="CK9" i="1"/>
  <c r="CN9" i="1" s="1"/>
  <c r="DA9" i="1"/>
  <c r="DD9" i="1" s="1"/>
  <c r="DI9" i="1"/>
  <c r="DL9" i="1" s="1"/>
  <c r="DQ9" i="1"/>
  <c r="DT9" i="1" s="1"/>
  <c r="M10" i="1"/>
  <c r="CS10" i="1"/>
  <c r="CV10" i="1" s="1"/>
  <c r="L11" i="1"/>
  <c r="S11" i="1"/>
  <c r="Z11" i="1"/>
  <c r="AG11" i="1"/>
  <c r="AN11" i="1"/>
  <c r="AU11" i="1"/>
  <c r="BB11" i="1"/>
  <c r="BI11" i="1"/>
  <c r="BR11" i="1"/>
  <c r="BP11" i="1"/>
  <c r="BY11" i="1"/>
  <c r="BW11" i="1"/>
  <c r="CF11" i="1"/>
  <c r="CD11" i="1"/>
  <c r="CM11" i="1"/>
  <c r="CK11" i="1"/>
  <c r="CN11" i="1" s="1"/>
  <c r="DC11" i="1"/>
  <c r="DA11" i="1"/>
  <c r="DD11" i="1" s="1"/>
  <c r="DK11" i="1"/>
  <c r="DI11" i="1"/>
  <c r="DL11" i="1" s="1"/>
  <c r="DS11" i="1"/>
  <c r="DQ11" i="1"/>
  <c r="DT11" i="1" s="1"/>
  <c r="DV12" i="1"/>
  <c r="CU12" i="1"/>
  <c r="CS12" i="1"/>
  <c r="CV12" i="1" s="1"/>
  <c r="DK12" i="1"/>
  <c r="DQ12" i="1"/>
  <c r="DT12" i="1" s="1"/>
  <c r="M13" i="1"/>
  <c r="T13" i="1"/>
  <c r="AA13" i="1"/>
  <c r="AH13" i="1"/>
  <c r="AO13" i="1"/>
  <c r="AV13" i="1"/>
  <c r="BC13" i="1"/>
  <c r="BJ13" i="1"/>
  <c r="BQ13" i="1"/>
  <c r="BX13" i="1"/>
  <c r="CE13" i="1"/>
  <c r="CL13" i="1"/>
  <c r="DB13" i="1"/>
  <c r="DJ13" i="1"/>
  <c r="DR13" i="1"/>
  <c r="DV13" i="1"/>
  <c r="CT14" i="1"/>
  <c r="DI14" i="1"/>
  <c r="DL14" i="1" s="1"/>
  <c r="DS14" i="1"/>
  <c r="L15" i="1"/>
  <c r="U15" i="1"/>
  <c r="S15" i="1"/>
  <c r="AB15" i="1"/>
  <c r="Z15" i="1"/>
  <c r="AI15" i="1"/>
  <c r="AG15" i="1"/>
  <c r="AP15" i="1"/>
  <c r="AN15" i="1"/>
  <c r="AW15" i="1"/>
  <c r="AU15" i="1"/>
  <c r="BD15" i="1"/>
  <c r="BB15" i="1"/>
  <c r="BK15" i="1"/>
  <c r="BI15" i="1"/>
  <c r="BR15" i="1"/>
  <c r="BP15" i="1"/>
  <c r="BY15" i="1"/>
  <c r="BW15" i="1"/>
  <c r="CF15" i="1"/>
  <c r="CD15" i="1"/>
  <c r="CM15" i="1"/>
  <c r="CK15" i="1"/>
  <c r="CN15" i="1" s="1"/>
  <c r="DC15" i="1"/>
  <c r="DA15" i="1"/>
  <c r="DD15" i="1" s="1"/>
  <c r="DK15" i="1"/>
  <c r="DI15" i="1"/>
  <c r="DL15" i="1" s="1"/>
  <c r="DS15" i="1"/>
  <c r="DQ15" i="1"/>
  <c r="DT15" i="1" s="1"/>
  <c r="DV16" i="1"/>
  <c r="CU16" i="1"/>
  <c r="CS16" i="1"/>
  <c r="CV16" i="1" s="1"/>
  <c r="DK16" i="1"/>
  <c r="DQ16" i="1"/>
  <c r="DT16" i="1" s="1"/>
  <c r="M17" i="1"/>
  <c r="T17" i="1"/>
  <c r="AA17" i="1"/>
  <c r="AH17" i="1"/>
  <c r="AO17" i="1"/>
  <c r="AV17" i="1"/>
  <c r="BC17" i="1"/>
  <c r="BJ17" i="1"/>
  <c r="BQ17" i="1"/>
  <c r="BX17" i="1"/>
  <c r="CE17" i="1"/>
  <c r="CL17" i="1"/>
  <c r="DB17" i="1"/>
  <c r="DJ17" i="1"/>
  <c r="DR17" i="1"/>
  <c r="DV17" i="1"/>
  <c r="CT18" i="1"/>
  <c r="DI18" i="1"/>
  <c r="DL18" i="1" s="1"/>
  <c r="DS18" i="1"/>
  <c r="L19" i="1"/>
  <c r="U19" i="1"/>
  <c r="S19" i="1"/>
  <c r="AB19" i="1"/>
  <c r="Z19" i="1"/>
  <c r="AI19" i="1"/>
  <c r="AG19" i="1"/>
  <c r="AP19" i="1"/>
  <c r="AN19" i="1"/>
  <c r="AW19" i="1"/>
  <c r="AU19" i="1"/>
  <c r="BD19" i="1"/>
  <c r="BB19" i="1"/>
  <c r="BK19" i="1"/>
  <c r="BI19" i="1"/>
  <c r="BR19" i="1"/>
  <c r="BP19" i="1"/>
  <c r="BY19" i="1"/>
  <c r="BW19" i="1"/>
  <c r="CF19" i="1"/>
  <c r="CD19" i="1"/>
  <c r="CM19" i="1"/>
  <c r="CK19" i="1"/>
  <c r="CN19" i="1" s="1"/>
  <c r="DC19" i="1"/>
  <c r="DA19" i="1"/>
  <c r="DD19" i="1" s="1"/>
  <c r="DK19" i="1"/>
  <c r="DI19" i="1"/>
  <c r="DL19" i="1" s="1"/>
  <c r="DS19" i="1"/>
  <c r="DQ19" i="1"/>
  <c r="DT19" i="1" s="1"/>
  <c r="DV20" i="1"/>
  <c r="CU20" i="1"/>
  <c r="CS20" i="1"/>
  <c r="CV20" i="1" s="1"/>
  <c r="DK20" i="1"/>
  <c r="DQ20" i="1"/>
  <c r="DT20" i="1" s="1"/>
  <c r="M21" i="1"/>
  <c r="T21" i="1"/>
  <c r="AA21" i="1"/>
  <c r="AH21" i="1"/>
  <c r="AO21" i="1"/>
  <c r="AV21" i="1"/>
  <c r="BC21" i="1"/>
  <c r="BJ21" i="1"/>
  <c r="BQ21" i="1"/>
  <c r="BX21" i="1"/>
  <c r="CE21" i="1"/>
  <c r="CL21" i="1"/>
  <c r="DB21" i="1"/>
  <c r="DJ21" i="1"/>
  <c r="DR21" i="1"/>
  <c r="DV21" i="1"/>
  <c r="CT22" i="1"/>
  <c r="DV22" i="1"/>
  <c r="DI23" i="1"/>
  <c r="DL23" i="1" s="1"/>
  <c r="DS23" i="1"/>
  <c r="N24" i="1"/>
  <c r="L24" i="1"/>
  <c r="U24" i="1"/>
  <c r="S24" i="1"/>
  <c r="AB24" i="1"/>
  <c r="Z24" i="1"/>
  <c r="AI24" i="1"/>
  <c r="AG24" i="1"/>
  <c r="AP24" i="1"/>
  <c r="AN24" i="1"/>
  <c r="AW24" i="1"/>
  <c r="AU24" i="1"/>
  <c r="BD24" i="1"/>
  <c r="BB24" i="1"/>
  <c r="BK24" i="1"/>
  <c r="BI24" i="1"/>
  <c r="BR24" i="1"/>
  <c r="BP24" i="1"/>
  <c r="BY24" i="1"/>
  <c r="BW24" i="1"/>
  <c r="CF24" i="1"/>
  <c r="CD24" i="1"/>
  <c r="CM24" i="1"/>
  <c r="CK24" i="1"/>
  <c r="CN24" i="1" s="1"/>
  <c r="DC24" i="1"/>
  <c r="DA24" i="1"/>
  <c r="DD24" i="1" s="1"/>
  <c r="DK24" i="1"/>
  <c r="DI24" i="1"/>
  <c r="DL24" i="1" s="1"/>
  <c r="DS24" i="1"/>
  <c r="DQ24" i="1"/>
  <c r="DT24" i="1" s="1"/>
  <c r="DV25" i="1"/>
  <c r="DJ25" i="1"/>
  <c r="DK25" i="1"/>
  <c r="DI25" i="1"/>
  <c r="DL25" i="1" s="1"/>
  <c r="DV27" i="1"/>
  <c r="DJ27" i="1"/>
  <c r="DK27" i="1"/>
  <c r="DI27" i="1"/>
  <c r="DL27" i="1" s="1"/>
  <c r="M12" i="1"/>
  <c r="M14" i="1"/>
  <c r="M16" i="1"/>
  <c r="M18" i="1"/>
  <c r="M20" i="1"/>
  <c r="DC22" i="1"/>
  <c r="DA22" i="1"/>
  <c r="DD22" i="1" s="1"/>
  <c r="DK22" i="1"/>
  <c r="DI22" i="1"/>
  <c r="DL22" i="1" s="1"/>
  <c r="DS22" i="1"/>
  <c r="DQ22" i="1"/>
  <c r="DT22" i="1" s="1"/>
  <c r="DV23" i="1"/>
  <c r="CU23" i="1"/>
  <c r="CS23" i="1"/>
  <c r="CV23" i="1" s="1"/>
  <c r="DK23" i="1"/>
  <c r="DV24" i="1"/>
  <c r="DR25" i="1"/>
  <c r="DS25" i="1"/>
  <c r="DQ25" i="1"/>
  <c r="DT25" i="1" s="1"/>
  <c r="DR27" i="1"/>
  <c r="DS27" i="1"/>
  <c r="DQ27" i="1"/>
  <c r="DT27" i="1" s="1"/>
  <c r="DV29" i="1"/>
  <c r="CT25" i="1"/>
  <c r="M26" i="1"/>
  <c r="T26" i="1"/>
  <c r="AA26" i="1"/>
  <c r="AH26" i="1"/>
  <c r="AO26" i="1"/>
  <c r="AV26" i="1"/>
  <c r="BC26" i="1"/>
  <c r="BJ26" i="1"/>
  <c r="BQ26" i="1"/>
  <c r="BX26" i="1"/>
  <c r="CE26" i="1"/>
  <c r="CL26" i="1"/>
  <c r="DB26" i="1"/>
  <c r="DJ26" i="1"/>
  <c r="DR26" i="1"/>
  <c r="DV26" i="1"/>
  <c r="CT27" i="1"/>
  <c r="DV28" i="1"/>
  <c r="CU28" i="1"/>
  <c r="CS28" i="1"/>
  <c r="CV28" i="1" s="1"/>
  <c r="DK28" i="1"/>
  <c r="DS30" i="1"/>
  <c r="M23" i="1"/>
  <c r="M25" i="1"/>
  <c r="CS25" i="1"/>
  <c r="CV25" i="1" s="1"/>
  <c r="L26" i="1"/>
  <c r="S26" i="1"/>
  <c r="Z26" i="1"/>
  <c r="AG26" i="1"/>
  <c r="AN26" i="1"/>
  <c r="AU26" i="1"/>
  <c r="BB26" i="1"/>
  <c r="BI26" i="1"/>
  <c r="BP26" i="1"/>
  <c r="BW26" i="1"/>
  <c r="CD26" i="1"/>
  <c r="CK26" i="1"/>
  <c r="CN26" i="1" s="1"/>
  <c r="DA26" i="1"/>
  <c r="DD26" i="1" s="1"/>
  <c r="DI26" i="1"/>
  <c r="DL26" i="1" s="1"/>
  <c r="DQ26" i="1"/>
  <c r="DT26" i="1" s="1"/>
  <c r="M27" i="1"/>
  <c r="CS27" i="1"/>
  <c r="CV27" i="1" s="1"/>
  <c r="CT28" i="1"/>
  <c r="DI28" i="1"/>
  <c r="DL28" i="1" s="1"/>
  <c r="DS28" i="1"/>
  <c r="N29" i="1"/>
  <c r="L29" i="1"/>
  <c r="U29" i="1"/>
  <c r="S29" i="1"/>
  <c r="AB29" i="1"/>
  <c r="Z29" i="1"/>
  <c r="AI29" i="1"/>
  <c r="AG29" i="1"/>
  <c r="AP29" i="1"/>
  <c r="AN29" i="1"/>
  <c r="AW29" i="1"/>
  <c r="AU29" i="1"/>
  <c r="BD29" i="1"/>
  <c r="BB29" i="1"/>
  <c r="BK29" i="1"/>
  <c r="BI29" i="1"/>
  <c r="BR29" i="1"/>
  <c r="BP29" i="1"/>
  <c r="BY29" i="1"/>
  <c r="BW29" i="1"/>
  <c r="CF29" i="1"/>
  <c r="CD29" i="1"/>
  <c r="CM29" i="1"/>
  <c r="CK29" i="1"/>
  <c r="CN29" i="1" s="1"/>
  <c r="DC29" i="1"/>
  <c r="DA29" i="1"/>
  <c r="DD29" i="1" s="1"/>
  <c r="DK29" i="1"/>
  <c r="DI29" i="1"/>
  <c r="DL29" i="1" s="1"/>
  <c r="DS29" i="1"/>
  <c r="DQ29" i="1"/>
  <c r="DT29" i="1" s="1"/>
  <c r="DV30" i="1"/>
  <c r="DY30" i="1" s="1"/>
  <c r="CU30" i="1"/>
  <c r="CS30" i="1"/>
  <c r="CV30" i="1" s="1"/>
  <c r="DK30" i="1"/>
  <c r="DQ30" i="1"/>
  <c r="DT30" i="1" s="1"/>
  <c r="M28" i="1"/>
  <c r="M30" i="1"/>
  <c r="DU25" i="1" l="1"/>
  <c r="DW25" i="1" s="1"/>
  <c r="DU10" i="1"/>
  <c r="DW10" i="1" s="1"/>
  <c r="DU26" i="1"/>
  <c r="DW26" i="1" s="1"/>
  <c r="DU16" i="1"/>
  <c r="DW16" i="1" s="1"/>
  <c r="DU7" i="1"/>
  <c r="DW7" i="1" s="1"/>
  <c r="DU4" i="1"/>
  <c r="DW4" i="1" s="1"/>
  <c r="DU22" i="1"/>
  <c r="DW22" i="1" s="1"/>
  <c r="DU14" i="1"/>
  <c r="DW14" i="1" s="1"/>
  <c r="DU30" i="1"/>
  <c r="DW30" i="1" s="1"/>
  <c r="DU28" i="1"/>
  <c r="DW28" i="1" s="1"/>
  <c r="DU23" i="1"/>
  <c r="DW23" i="1" s="1"/>
  <c r="DU12" i="1"/>
  <c r="DW12" i="1" s="1"/>
  <c r="DU11" i="1"/>
  <c r="DW11" i="1" s="1"/>
  <c r="DU9" i="1"/>
  <c r="DW9" i="1" s="1"/>
  <c r="DU6" i="1"/>
  <c r="DW6" i="1" s="1"/>
  <c r="DU18" i="1"/>
  <c r="DW18" i="1" s="1"/>
  <c r="DU27" i="1"/>
  <c r="DW27" i="1" s="1"/>
  <c r="DU20" i="1"/>
  <c r="DW20" i="1" s="1"/>
  <c r="DY29" i="1"/>
  <c r="DY22" i="1"/>
  <c r="DY21" i="1"/>
  <c r="DY20" i="1"/>
  <c r="DU19" i="1"/>
  <c r="DW19" i="1" s="1"/>
  <c r="DY17" i="1"/>
  <c r="DY16" i="1"/>
  <c r="DU15" i="1"/>
  <c r="DW15" i="1" s="1"/>
  <c r="DY13" i="1"/>
  <c r="DY12" i="1"/>
  <c r="DU21" i="1"/>
  <c r="DW21" i="1" s="1"/>
  <c r="DY19" i="1"/>
  <c r="DU13" i="1"/>
  <c r="DW13" i="1" s="1"/>
  <c r="DY11" i="1"/>
  <c r="DY9" i="1"/>
  <c r="EB6" i="1"/>
  <c r="DY4" i="1"/>
  <c r="DY14" i="1"/>
  <c r="DY10" i="1"/>
  <c r="DY8" i="1"/>
  <c r="DU29" i="1"/>
  <c r="DW29" i="1" s="1"/>
  <c r="DY28" i="1"/>
  <c r="DY26" i="1"/>
  <c r="DY24" i="1"/>
  <c r="DY23" i="1"/>
  <c r="DY27" i="1"/>
  <c r="DY25" i="1"/>
  <c r="DU24" i="1"/>
  <c r="DW24" i="1" s="1"/>
  <c r="DU17" i="1"/>
  <c r="DW17" i="1" s="1"/>
  <c r="DY15" i="1"/>
  <c r="DY7" i="1"/>
  <c r="DY6" i="1"/>
  <c r="DY18" i="1"/>
  <c r="DY5" i="1"/>
</calcChain>
</file>

<file path=xl/sharedStrings.xml><?xml version="1.0" encoding="utf-8"?>
<sst xmlns="http://schemas.openxmlformats.org/spreadsheetml/2006/main" count="295" uniqueCount="109">
  <si>
    <t xml:space="preserve">credit </t>
  </si>
  <si>
    <t>credit</t>
  </si>
  <si>
    <t>genie logiciel</t>
  </si>
  <si>
    <t>COMPTABILITE GENERALE</t>
  </si>
  <si>
    <t>INFORMATIQUE GENERALE</t>
  </si>
  <si>
    <t>EXPRESSION FRANCAISE</t>
  </si>
  <si>
    <t>RECHERCHE OPERATINNELLE</t>
  </si>
  <si>
    <t>MATHEMATIQUES 1</t>
  </si>
  <si>
    <t>PROGRAMMATION C</t>
  </si>
  <si>
    <t>STATISTIQUE</t>
  </si>
  <si>
    <t>ECONOMIE GENERALE</t>
  </si>
  <si>
    <t>BASE DE DONNEES/SQL</t>
  </si>
  <si>
    <t>SYSTÈME DINFORMATION MERISE</t>
  </si>
  <si>
    <t>ALGORITHME</t>
  </si>
  <si>
    <t>SYSTÈME D'EXPLOITATION</t>
  </si>
  <si>
    <t>RESEAU</t>
  </si>
  <si>
    <t xml:space="preserve">credit total </t>
  </si>
  <si>
    <t>No.</t>
  </si>
  <si>
    <t>Matric.</t>
  </si>
  <si>
    <t>Name</t>
  </si>
  <si>
    <t>filiere</t>
  </si>
  <si>
    <t>date naiss</t>
  </si>
  <si>
    <t>lieu</t>
  </si>
  <si>
    <t>sexe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</si>
  <si>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</si>
  <si>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</si>
  <si>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</si>
  <si>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</si>
  <si>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</si>
  <si>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</si>
  <si>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</si>
  <si>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</si>
  <si>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</si>
  <si>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</si>
  <si>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</si>
  <si>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</si>
  <si>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</si>
  <si>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nom</t>
  </si>
  <si>
    <t>CM-ICAB-22GL_09</t>
  </si>
  <si>
    <t>ABENELANG  EMANE  YANN  DIMITRI</t>
  </si>
  <si>
    <t>GL</t>
  </si>
  <si>
    <t>SANGMELIMA</t>
  </si>
  <si>
    <t>M</t>
  </si>
  <si>
    <t xml:space="preserve">Effectif </t>
  </si>
  <si>
    <t>pourcentage</t>
  </si>
  <si>
    <t>CM-ICAB-22GL_14</t>
  </si>
  <si>
    <t>AKEYAMPI N ZOGNOU  AURELIEN  SHELLY</t>
  </si>
  <si>
    <t>Bafoussam</t>
  </si>
  <si>
    <t>CM-ICAB-22GL_19</t>
  </si>
  <si>
    <t>AKOULOU AMOUGUI NJANKOUO FERDINAND BORIS</t>
  </si>
  <si>
    <t>YAOUNDE</t>
  </si>
  <si>
    <t>Max</t>
  </si>
  <si>
    <t>CM-ICAB-22GL_22</t>
  </si>
  <si>
    <t>ATCHIAZE  MELONG  CLAUDIA</t>
  </si>
  <si>
    <t>CM-ICAB-22GL_20</t>
  </si>
  <si>
    <t>DOUANLA  NAMEKONG  MANUELLA</t>
  </si>
  <si>
    <t>Baleng</t>
  </si>
  <si>
    <t>F</t>
  </si>
  <si>
    <t>CM-ICAB-22GL_23</t>
  </si>
  <si>
    <t>EDZOA OBAMA LANDRY ENGELBERT</t>
  </si>
  <si>
    <t>CM-ICAB-22GL_04</t>
  </si>
  <si>
    <t>EMANI  EMAKOUA  GERMAINE</t>
  </si>
  <si>
    <t>CM-ICAB-22GL_01</t>
  </si>
  <si>
    <t>FOKAM  MBA DAVID</t>
  </si>
  <si>
    <t>CM-ICAB-22GL_10</t>
  </si>
  <si>
    <t xml:space="preserve">GADOUM  TAHADOUM  DIANE  PASCALE </t>
  </si>
  <si>
    <t>CM-ICAB-22GL_24</t>
  </si>
  <si>
    <t>KENGNE FONKOU  DAPNET MAGLOIRE</t>
  </si>
  <si>
    <t>CM-ICAB-22GL_13</t>
  </si>
  <si>
    <t>KOUMETIO  MAFFO  LAURY  MERVEILLE</t>
  </si>
  <si>
    <t>CM-ICAB-22GL_05</t>
  </si>
  <si>
    <t>NANGMO AUDREY MICHELLE</t>
  </si>
  <si>
    <t>CM-ICAB-22GL_02</t>
  </si>
  <si>
    <t>NDE  MAGOUA AURIOT</t>
  </si>
  <si>
    <t>CM-ICAB-22GL_25</t>
  </si>
  <si>
    <t>NGAH NDEKE PAUL LEVI</t>
  </si>
  <si>
    <t>CM-ICAB-22GL_11</t>
  </si>
  <si>
    <t>NGNINTEDEM  MELONG  HANDY  ROCHINEL</t>
  </si>
  <si>
    <t>CM-ICAB-22GL_26</t>
  </si>
  <si>
    <t>NGOKDJEU TCHATCHU YVAN EZEKIEL</t>
  </si>
  <si>
    <t>CM-ICAB-22GL_15</t>
  </si>
  <si>
    <t>NGOUOKO  MATCHUM  VICTOIRE</t>
  </si>
  <si>
    <t>CM-ICAB-22GL_18</t>
  </si>
  <si>
    <t>PAGUEM  NGOUDJOU  THEODORE</t>
  </si>
  <si>
    <t>CM-ICAB-22GL_03</t>
  </si>
  <si>
    <t>POFELIE  DJIOTENG  ROSS  CLEMENT</t>
  </si>
  <si>
    <t>CM-ICAB-22GL_06</t>
  </si>
  <si>
    <t>TCHAM  CHRISTIAN</t>
  </si>
  <si>
    <t>CM-ICAB-22GL_07</t>
  </si>
  <si>
    <t xml:space="preserve">TCHANTCHEU  BEUDOUM  DANNIELLE ANGE </t>
  </si>
  <si>
    <t>CM-ICAB-22GL_16</t>
  </si>
  <si>
    <t>TCHUENTE LOUDJOM TESCALINE LENORA</t>
  </si>
  <si>
    <t>CM-ICAB-22GL_17</t>
  </si>
  <si>
    <t>TIDJOUONG  FEUNOU  BRAYAN  DYNAMO</t>
  </si>
  <si>
    <t>CM-ICAB-22GL_12</t>
  </si>
  <si>
    <t>TOUOMKAM  YOUMSI  MERVEILLE</t>
  </si>
  <si>
    <t>CM-ICAB-22GL_27</t>
  </si>
  <si>
    <t>WABO TEUKAM FRANC ULRICK</t>
  </si>
  <si>
    <t>CM-ICAB-22GL_28</t>
  </si>
  <si>
    <t>WANANG TCHONANG ARIEL STEVEN</t>
  </si>
  <si>
    <t>CM-ICAB-22GL_08</t>
  </si>
  <si>
    <t>WATIO PIANKEU ANGE BERINIS</t>
  </si>
  <si>
    <t>BALENG</t>
  </si>
  <si>
    <t>YAOUNDE 5E</t>
  </si>
  <si>
    <t>BAFOUSSAM</t>
  </si>
  <si>
    <t>NKWEN-BAMENDA</t>
  </si>
  <si>
    <t>BANGANG</t>
  </si>
  <si>
    <t>LITTORAL</t>
  </si>
  <si>
    <t xml:space="preserve"> 13/05/2001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</si>
</sst>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E+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  <font>
      <sz val="10"/>
      <color indexed="0"/>
      <name val="MS Sans Serif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1"/>
      <name val="Courier New"/>
      <family val="3"/>
    </font>
    <font>
      <sz val="9"/>
      <name val="Times New Roman"/>
      <family val="1"/>
    </font>
    <font>
      <sz val="11"/>
      <color rgb="FF000000"/>
      <name val="Calibri"/>
      <family val="2"/>
    </font>
    <font>
      <sz val="9"/>
      <color theme="3" tint="0.39997558519241921"/>
      <name val="Times New Roman"/>
      <family val="1"/>
    </font>
    <font>
      <sz val="11"/>
      <color indexed="8"/>
      <name val="Arial"/>
      <family val="2"/>
    </font>
    <font>
      <sz val="10"/>
      <name val="Times New Roman"/>
      <family val="1"/>
    </font>
    <font>
      <sz val="9"/>
      <color rgb="FFC00000"/>
      <name val="Times New Roman"/>
      <family val="1"/>
    </font>
    <font>
      <sz val="9"/>
      <color rgb="FFFF0000"/>
      <name val="Times New Roman"/>
      <family val="1"/>
    </font>
    <font>
      <sz val="11"/>
      <color rgb="FF3333FF"/>
      <name val="Arial"/>
      <family val="2"/>
    </font>
    <font>
      <b/>
      <sz val="11"/>
      <name val="Calibri Light"/>
      <family val="1"/>
      <scheme val="major"/>
    </font>
    <font>
      <sz val="10"/>
      <color rgb="FF4F81BD"/>
      <name val="Times New Roman"/>
      <family val="1"/>
    </font>
    <font>
      <sz val="10"/>
      <color rgb="FFFF0000"/>
      <name val="Times New Roman"/>
      <family val="1"/>
    </font>
    <font>
      <sz val="10"/>
      <color theme="8" tint="-0.249977111117893"/>
      <name val="Times New Roman"/>
      <family val="1"/>
    </font>
    <font>
      <sz val="10"/>
      <color rgb="FFC00000"/>
      <name val="Times New Roman"/>
      <family val="1"/>
    </font>
    <font>
      <sz val="12"/>
      <name val="Times New Roman"/>
      <family val="1"/>
    </font>
    <font>
      <sz val="10"/>
      <color rgb="FFFF0000"/>
      <name val="Arial"/>
      <family val="2"/>
    </font>
    <font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7" tint="-0.249977111117893"/>
      </left>
      <right style="thin">
        <color indexed="64"/>
      </right>
      <top style="medium">
        <color theme="7" tint="-0.24997711111789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7" tint="-0.249977111117893"/>
      </top>
      <bottom style="medium">
        <color indexed="64"/>
      </bottom>
      <diagonal/>
    </border>
    <border>
      <left style="thin">
        <color indexed="64"/>
      </left>
      <right style="medium">
        <color theme="7" tint="-0.249977111117893"/>
      </right>
      <top style="medium">
        <color theme="7" tint="-0.249977111117893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7" tint="-0.249977111117893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7" tint="-0.249977111117893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medium">
        <color indexed="64"/>
      </left>
      <right style="thin">
        <color theme="7" tint="-0.249977111117893"/>
      </right>
      <top style="thin">
        <color theme="7" tint="-0.249977111117893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</cellStyleXfs>
  <cellXfs count="131">
    <xf numFmtId="0" fontId="0" fillId="0" borderId="0" xfId="0"/>
    <xf numFmtId="0" fontId="3" fillId="0" borderId="0" xfId="0" applyFont="1" applyAlignment="1">
      <alignment horizontal="center"/>
    </xf>
    <xf numFmtId="2" fontId="3" fillId="0" borderId="0" xfId="2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165" fontId="4" fillId="4" borderId="4" xfId="0" applyNumberFormat="1" applyFont="1" applyFill="1" applyBorder="1" applyAlignment="1">
      <alignment horizontal="center" vertical="center" wrapText="1"/>
    </xf>
    <xf numFmtId="165" fontId="4" fillId="7" borderId="9" xfId="0" applyNumberFormat="1" applyFont="1" applyFill="1" applyBorder="1"/>
    <xf numFmtId="0" fontId="7" fillId="3" borderId="2" xfId="0" applyFont="1" applyFill="1" applyBorder="1" applyAlignment="1">
      <alignment horizontal="center"/>
    </xf>
    <xf numFmtId="0" fontId="8" fillId="0" borderId="2" xfId="0" applyFont="1" applyBorder="1"/>
    <xf numFmtId="0" fontId="4" fillId="0" borderId="2" xfId="0" applyFont="1" applyBorder="1"/>
    <xf numFmtId="0" fontId="8" fillId="5" borderId="2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textRotation="90"/>
    </xf>
    <xf numFmtId="0" fontId="9" fillId="0" borderId="11" xfId="0" applyFont="1" applyBorder="1" applyAlignment="1">
      <alignment horizontal="center" textRotation="90"/>
    </xf>
    <xf numFmtId="0" fontId="10" fillId="0" borderId="11" xfId="0" applyFont="1" applyBorder="1" applyAlignment="1">
      <alignment horizontal="center" textRotation="90"/>
    </xf>
    <xf numFmtId="0" fontId="10" fillId="0" borderId="12" xfId="0" applyFont="1" applyBorder="1" applyAlignment="1">
      <alignment horizontal="center" textRotation="90"/>
    </xf>
    <xf numFmtId="0" fontId="10" fillId="0" borderId="0" xfId="0" applyFont="1" applyAlignment="1">
      <alignment horizontal="center" textRotation="90"/>
    </xf>
    <xf numFmtId="165" fontId="9" fillId="0" borderId="10" xfId="1" applyNumberFormat="1" applyFont="1" applyFill="1" applyBorder="1" applyAlignment="1">
      <alignment horizontal="center" textRotation="90"/>
    </xf>
    <xf numFmtId="0" fontId="9" fillId="0" borderId="11" xfId="0" applyFont="1" applyBorder="1" applyAlignment="1">
      <alignment horizontal="center" textRotation="90" wrapText="1"/>
    </xf>
    <xf numFmtId="2" fontId="9" fillId="8" borderId="11" xfId="2" applyNumberFormat="1" applyFont="1" applyFill="1" applyBorder="1" applyAlignment="1">
      <alignment horizontal="center" textRotation="90" wrapText="1"/>
    </xf>
    <xf numFmtId="165" fontId="9" fillId="4" borderId="13" xfId="0" applyNumberFormat="1" applyFont="1" applyFill="1" applyBorder="1" applyAlignment="1">
      <alignment horizontal="center" textRotation="90" wrapText="1"/>
    </xf>
    <xf numFmtId="165" fontId="9" fillId="4" borderId="12" xfId="0" applyNumberFormat="1" applyFont="1" applyFill="1" applyBorder="1" applyAlignment="1">
      <alignment horizontal="center" textRotation="90" wrapText="1"/>
    </xf>
    <xf numFmtId="165" fontId="9" fillId="0" borderId="14" xfId="1" applyNumberFormat="1" applyFont="1" applyFill="1" applyBorder="1" applyAlignment="1">
      <alignment horizontal="center" textRotation="90"/>
    </xf>
    <xf numFmtId="165" fontId="9" fillId="4" borderId="15" xfId="0" applyNumberFormat="1" applyFont="1" applyFill="1" applyBorder="1" applyAlignment="1">
      <alignment horizontal="center" textRotation="90" wrapText="1"/>
    </xf>
    <xf numFmtId="2" fontId="9" fillId="0" borderId="11" xfId="0" applyNumberFormat="1" applyFont="1" applyBorder="1" applyAlignment="1">
      <alignment horizontal="center" textRotation="90" wrapText="1"/>
    </xf>
    <xf numFmtId="165" fontId="4" fillId="9" borderId="16" xfId="0" applyNumberFormat="1" applyFont="1" applyFill="1" applyBorder="1" applyAlignment="1">
      <alignment textRotation="45"/>
    </xf>
    <xf numFmtId="0" fontId="11" fillId="2" borderId="11" xfId="0" applyFont="1" applyFill="1" applyBorder="1" applyAlignment="1">
      <alignment textRotation="45"/>
    </xf>
    <xf numFmtId="0" fontId="4" fillId="0" borderId="11" xfId="0" applyFont="1" applyBorder="1" applyAlignment="1">
      <alignment textRotation="90"/>
    </xf>
    <xf numFmtId="0" fontId="12" fillId="0" borderId="11" xfId="0" applyFont="1" applyBorder="1" applyAlignment="1">
      <alignment textRotation="90"/>
    </xf>
    <xf numFmtId="0" fontId="13" fillId="0" borderId="11" xfId="0" applyFont="1" applyBorder="1" applyAlignment="1">
      <alignment textRotation="90"/>
    </xf>
    <xf numFmtId="0" fontId="13" fillId="0" borderId="0" xfId="0" applyFont="1" applyAlignment="1">
      <alignment textRotation="90"/>
    </xf>
    <xf numFmtId="0" fontId="8" fillId="0" borderId="0" xfId="0" applyFont="1" applyAlignment="1">
      <alignment textRotation="90"/>
    </xf>
    <xf numFmtId="0" fontId="15" fillId="0" borderId="18" xfId="0" applyFont="1" applyBorder="1" applyAlignment="1">
      <alignment horizontal="left" vertical="top" indent="1"/>
    </xf>
    <xf numFmtId="0" fontId="16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left" vertical="top" wrapText="1" indent="1"/>
    </xf>
    <xf numFmtId="0" fontId="17" fillId="0" borderId="19" xfId="0" applyFont="1" applyBorder="1" applyAlignment="1">
      <alignment horizontal="left" vertical="top" wrapText="1" indent="1"/>
    </xf>
    <xf numFmtId="165" fontId="8" fillId="0" borderId="17" xfId="0" applyNumberFormat="1" applyFont="1" applyBorder="1" applyAlignment="1">
      <alignment horizontal="center"/>
    </xf>
    <xf numFmtId="2" fontId="4" fillId="8" borderId="17" xfId="2" applyNumberFormat="1" applyFont="1" applyFill="1" applyBorder="1" applyAlignment="1">
      <alignment horizontal="center"/>
    </xf>
    <xf numFmtId="166" fontId="18" fillId="0" borderId="17" xfId="0" applyNumberFormat="1" applyFont="1" applyBorder="1" applyAlignment="1">
      <alignment horizontal="center"/>
    </xf>
    <xf numFmtId="165" fontId="9" fillId="4" borderId="17" xfId="0" applyNumberFormat="1" applyFont="1" applyFill="1" applyBorder="1" applyAlignment="1">
      <alignment horizontal="center"/>
    </xf>
    <xf numFmtId="0" fontId="15" fillId="0" borderId="19" xfId="0" applyFont="1" applyBorder="1" applyAlignment="1">
      <alignment horizontal="left" vertical="top" wrapText="1" indent="1"/>
    </xf>
    <xf numFmtId="0" fontId="19" fillId="0" borderId="18" xfId="0" applyFont="1" applyBorder="1" applyAlignment="1">
      <alignment horizontal="left" vertical="top" wrapText="1" indent="1"/>
    </xf>
    <xf numFmtId="0" fontId="20" fillId="0" borderId="18" xfId="0" applyFont="1" applyBorder="1" applyAlignment="1">
      <alignment horizontal="left" vertical="top" wrapText="1" indent="1"/>
    </xf>
    <xf numFmtId="0" fontId="21" fillId="0" borderId="19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vertical="top" wrapText="1" indent="1"/>
    </xf>
    <xf numFmtId="0" fontId="17" fillId="0" borderId="18" xfId="0" applyFont="1" applyBorder="1" applyAlignment="1">
      <alignment horizontal="left" vertical="top" wrapText="1" indent="1"/>
    </xf>
    <xf numFmtId="2" fontId="18" fillId="0" borderId="17" xfId="0" applyNumberFormat="1" applyFont="1" applyBorder="1" applyAlignment="1">
      <alignment horizontal="center"/>
    </xf>
    <xf numFmtId="165" fontId="18" fillId="0" borderId="17" xfId="1" applyNumberFormat="1" applyFont="1" applyBorder="1"/>
    <xf numFmtId="165" fontId="22" fillId="0" borderId="17" xfId="0" applyNumberFormat="1" applyFont="1" applyBorder="1" applyAlignment="1">
      <alignment horizontal="center"/>
    </xf>
    <xf numFmtId="165" fontId="18" fillId="0" borderId="17" xfId="0" applyNumberFormat="1" applyFont="1" applyBorder="1" applyAlignment="1">
      <alignment horizontal="center"/>
    </xf>
    <xf numFmtId="165" fontId="8" fillId="2" borderId="17" xfId="0" applyNumberFormat="1" applyFont="1" applyFill="1" applyBorder="1"/>
    <xf numFmtId="0" fontId="4" fillId="0" borderId="17" xfId="0" applyFont="1" applyBorder="1"/>
    <xf numFmtId="0" fontId="8" fillId="0" borderId="17" xfId="0" applyFont="1" applyBorder="1"/>
    <xf numFmtId="0" fontId="23" fillId="10" borderId="17" xfId="0" applyFont="1" applyFill="1" applyBorder="1"/>
    <xf numFmtId="0" fontId="8" fillId="10" borderId="17" xfId="0" applyFont="1" applyFill="1" applyBorder="1"/>
    <xf numFmtId="0" fontId="15" fillId="0" borderId="21" xfId="0" applyFont="1" applyBorder="1" applyAlignment="1">
      <alignment horizontal="left" vertical="top" indent="1"/>
    </xf>
    <xf numFmtId="0" fontId="15" fillId="0" borderId="21" xfId="0" applyFont="1" applyBorder="1" applyAlignment="1">
      <alignment horizontal="left" vertical="top" wrapText="1" indent="1"/>
    </xf>
    <xf numFmtId="0" fontId="15" fillId="0" borderId="22" xfId="0" applyFont="1" applyBorder="1" applyAlignment="1">
      <alignment horizontal="left" vertical="top" wrapText="1" indent="1"/>
    </xf>
    <xf numFmtId="0" fontId="20" fillId="0" borderId="21" xfId="0" applyFont="1" applyBorder="1" applyAlignment="1">
      <alignment horizontal="left" vertical="top" wrapText="1" indent="1"/>
    </xf>
    <xf numFmtId="0" fontId="17" fillId="0" borderId="22" xfId="0" applyFont="1" applyBorder="1" applyAlignment="1">
      <alignment horizontal="left" vertical="top" wrapText="1" indent="1"/>
    </xf>
    <xf numFmtId="0" fontId="19" fillId="0" borderId="21" xfId="0" applyFont="1" applyBorder="1" applyAlignment="1">
      <alignment horizontal="left" vertical="top" wrapText="1" indent="1"/>
    </xf>
    <xf numFmtId="0" fontId="21" fillId="0" borderId="21" xfId="0" applyFont="1" applyBorder="1" applyAlignment="1">
      <alignment horizontal="left" vertical="top" wrapText="1" indent="1"/>
    </xf>
    <xf numFmtId="0" fontId="21" fillId="0" borderId="22" xfId="0" applyFont="1" applyBorder="1" applyAlignment="1">
      <alignment horizontal="left" vertical="top" wrapText="1" indent="1"/>
    </xf>
    <xf numFmtId="0" fontId="17" fillId="0" borderId="21" xfId="0" applyFont="1" applyBorder="1" applyAlignment="1">
      <alignment horizontal="left" vertical="top" wrapText="1" indent="1"/>
    </xf>
    <xf numFmtId="0" fontId="13" fillId="10" borderId="17" xfId="0" applyFont="1" applyFill="1" applyBorder="1"/>
    <xf numFmtId="0" fontId="13" fillId="0" borderId="17" xfId="0" applyFont="1" applyBorder="1"/>
    <xf numFmtId="0" fontId="25" fillId="0" borderId="21" xfId="0" applyFont="1" applyBorder="1" applyAlignment="1">
      <alignment horizontal="left" vertical="top" wrapText="1" indent="1"/>
    </xf>
    <xf numFmtId="0" fontId="16" fillId="0" borderId="0" xfId="0" applyFont="1" applyAlignment="1">
      <alignment horizontal="center" vertical="center"/>
    </xf>
    <xf numFmtId="0" fontId="0" fillId="2" borderId="0" xfId="0" applyFill="1"/>
    <xf numFmtId="0" fontId="24" fillId="0" borderId="18" xfId="0" applyFont="1" applyBorder="1" applyAlignment="1">
      <alignment horizontal="left" vertical="top" wrapText="1" indent="1"/>
    </xf>
    <xf numFmtId="0" fontId="26" fillId="0" borderId="21" xfId="0" applyFont="1" applyBorder="1" applyAlignment="1">
      <alignment horizontal="left" vertical="top" wrapText="1" indent="1"/>
    </xf>
    <xf numFmtId="0" fontId="19" fillId="0" borderId="21" xfId="0" applyFont="1" applyBorder="1" applyAlignment="1">
      <alignment horizontal="left" vertical="top" indent="1"/>
    </xf>
    <xf numFmtId="0" fontId="15" fillId="0" borderId="21" xfId="0" applyFont="1" applyBorder="1" applyAlignment="1">
      <alignment horizontal="center" vertical="top" wrapText="1"/>
    </xf>
    <xf numFmtId="0" fontId="19" fillId="0" borderId="21" xfId="0" applyFont="1" applyBorder="1" applyAlignment="1">
      <alignment vertical="top" wrapText="1"/>
    </xf>
    <xf numFmtId="0" fontId="20" fillId="0" borderId="22" xfId="0" applyFont="1" applyBorder="1" applyAlignment="1">
      <alignment horizontal="left" vertical="top" wrapText="1" indent="1"/>
    </xf>
    <xf numFmtId="0" fontId="24" fillId="0" borderId="21" xfId="0" applyFont="1" applyBorder="1" applyAlignment="1">
      <alignment horizontal="left" vertical="top" wrapText="1" indent="1"/>
    </xf>
    <xf numFmtId="0" fontId="19" fillId="0" borderId="21" xfId="0" applyFont="1" applyBorder="1" applyAlignment="1">
      <alignment vertical="top"/>
    </xf>
    <xf numFmtId="0" fontId="27" fillId="0" borderId="21" xfId="0" applyFont="1" applyBorder="1" applyAlignment="1">
      <alignment vertical="top" wrapText="1"/>
    </xf>
    <xf numFmtId="0" fontId="28" fillId="0" borderId="24" xfId="0" applyFont="1" applyBorder="1" applyAlignment="1">
      <alignment vertical="center" wrapText="1"/>
    </xf>
    <xf numFmtId="0" fontId="28" fillId="0" borderId="25" xfId="0" applyFont="1" applyBorder="1" applyAlignment="1">
      <alignment vertical="center" wrapText="1"/>
    </xf>
    <xf numFmtId="165" fontId="3" fillId="0" borderId="0" xfId="1" applyNumberFormat="1" applyFont="1"/>
    <xf numFmtId="2" fontId="0" fillId="0" borderId="0" xfId="2" applyNumberFormat="1" applyFont="1"/>
    <xf numFmtId="165" fontId="0" fillId="4" borderId="0" xfId="0" applyNumberFormat="1" applyFill="1"/>
    <xf numFmtId="165" fontId="0" fillId="0" borderId="0" xfId="0" applyNumberFormat="1"/>
    <xf numFmtId="0" fontId="29" fillId="0" borderId="0" xfId="0" applyFont="1"/>
    <xf numFmtId="0" fontId="2" fillId="0" borderId="26" xfId="0" applyFont="1" applyBorder="1" applyAlignment="1">
      <alignment horizontal="centerContinuous"/>
    </xf>
    <xf numFmtId="0" fontId="14" fillId="0" borderId="27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/>
    <xf numFmtId="0" fontId="14" fillId="0" borderId="28" xfId="0" applyFont="1" applyBorder="1" applyAlignment="1">
      <alignment horizontal="center"/>
    </xf>
    <xf numFmtId="0" fontId="0" fillId="0" borderId="29" xfId="0" applyBorder="1"/>
    <xf numFmtId="0" fontId="15" fillId="0" borderId="29" xfId="0" applyFont="1" applyBorder="1"/>
    <xf numFmtId="0" fontId="16" fillId="0" borderId="30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/>
    </xf>
    <xf numFmtId="2" fontId="4" fillId="8" borderId="30" xfId="2" applyNumberFormat="1" applyFont="1" applyFill="1" applyBorder="1" applyAlignment="1">
      <alignment horizontal="center"/>
    </xf>
    <xf numFmtId="166" fontId="18" fillId="0" borderId="30" xfId="0" applyNumberFormat="1" applyFont="1" applyBorder="1" applyAlignment="1">
      <alignment horizontal="center"/>
    </xf>
    <xf numFmtId="165" fontId="9" fillId="4" borderId="30" xfId="0" applyNumberFormat="1" applyFont="1" applyFill="1" applyBorder="1" applyAlignment="1">
      <alignment horizontal="center"/>
    </xf>
    <xf numFmtId="0" fontId="28" fillId="0" borderId="31" xfId="0" applyFont="1" applyBorder="1" applyAlignment="1">
      <alignment vertical="center" wrapText="1"/>
    </xf>
    <xf numFmtId="0" fontId="28" fillId="0" borderId="32" xfId="0" applyFont="1" applyBorder="1" applyAlignment="1">
      <alignment vertical="center" wrapText="1"/>
    </xf>
    <xf numFmtId="2" fontId="18" fillId="0" borderId="30" xfId="0" applyNumberFormat="1" applyFont="1" applyBorder="1" applyAlignment="1">
      <alignment horizontal="center"/>
    </xf>
    <xf numFmtId="165" fontId="18" fillId="0" borderId="30" xfId="1" applyNumberFormat="1" applyFont="1" applyBorder="1"/>
    <xf numFmtId="165" fontId="22" fillId="0" borderId="30" xfId="0" applyNumberFormat="1" applyFont="1" applyBorder="1" applyAlignment="1">
      <alignment horizontal="center"/>
    </xf>
    <xf numFmtId="165" fontId="18" fillId="0" borderId="30" xfId="0" applyNumberFormat="1" applyFont="1" applyBorder="1" applyAlignment="1">
      <alignment horizontal="center"/>
    </xf>
    <xf numFmtId="165" fontId="8" fillId="2" borderId="30" xfId="0" applyNumberFormat="1" applyFont="1" applyFill="1" applyBorder="1"/>
    <xf numFmtId="0" fontId="4" fillId="0" borderId="30" xfId="0" applyFont="1" applyBorder="1"/>
    <xf numFmtId="0" fontId="8" fillId="0" borderId="30" xfId="0" applyFont="1" applyBorder="1"/>
    <xf numFmtId="0" fontId="0" fillId="2" borderId="29" xfId="0" applyFill="1" applyBorder="1"/>
    <xf numFmtId="0" fontId="4" fillId="5" borderId="6" xfId="3" applyFont="1" applyFill="1" applyBorder="1" applyAlignment="1">
      <alignment horizontal="center" vertical="center" wrapText="1"/>
    </xf>
    <xf numFmtId="0" fontId="4" fillId="5" borderId="7" xfId="3" applyFont="1" applyFill="1" applyBorder="1" applyAlignment="1">
      <alignment horizontal="center" vertical="center" wrapText="1"/>
    </xf>
    <xf numFmtId="0" fontId="4" fillId="5" borderId="8" xfId="3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 wrapText="1"/>
    </xf>
    <xf numFmtId="165" fontId="4" fillId="4" borderId="3" xfId="0" applyNumberFormat="1" applyFont="1" applyFill="1" applyBorder="1" applyAlignment="1">
      <alignment horizontal="center" vertical="center" wrapText="1"/>
    </xf>
    <xf numFmtId="0" fontId="4" fillId="5" borderId="1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horizontal="center" vertical="center" wrapText="1"/>
    </xf>
    <xf numFmtId="0" fontId="4" fillId="5" borderId="5" xfId="3" applyFont="1" applyFill="1" applyBorder="1" applyAlignment="1">
      <alignment horizontal="center" vertical="center" wrapText="1"/>
    </xf>
    <xf numFmtId="165" fontId="4" fillId="5" borderId="1" xfId="3" applyNumberFormat="1" applyFont="1" applyFill="1" applyBorder="1" applyAlignment="1">
      <alignment horizontal="center" vertical="center" wrapText="1"/>
    </xf>
    <xf numFmtId="165" fontId="4" fillId="5" borderId="2" xfId="3" applyNumberFormat="1" applyFont="1" applyFill="1" applyBorder="1" applyAlignment="1">
      <alignment horizontal="center" vertical="center" wrapText="1"/>
    </xf>
    <xf numFmtId="165" fontId="4" fillId="5" borderId="5" xfId="3" applyNumberFormat="1" applyFont="1" applyFill="1" applyBorder="1" applyAlignment="1">
      <alignment horizontal="center" vertical="center" wrapText="1"/>
    </xf>
    <xf numFmtId="0" fontId="4" fillId="5" borderId="3" xfId="3" applyFont="1" applyFill="1" applyBorder="1" applyAlignment="1">
      <alignment horizontal="center" vertical="center" wrapText="1"/>
    </xf>
    <xf numFmtId="165" fontId="4" fillId="5" borderId="6" xfId="3" applyNumberFormat="1" applyFont="1" applyFill="1" applyBorder="1" applyAlignment="1">
      <alignment horizontal="center" vertical="center" wrapText="1"/>
    </xf>
    <xf numFmtId="165" fontId="4" fillId="5" borderId="7" xfId="3" applyNumberFormat="1" applyFont="1" applyFill="1" applyBorder="1" applyAlignment="1">
      <alignment horizontal="center" vertical="center" wrapText="1"/>
    </xf>
    <xf numFmtId="165" fontId="4" fillId="5" borderId="8" xfId="3" applyNumberFormat="1" applyFont="1" applyFill="1" applyBorder="1" applyAlignment="1">
      <alignment horizontal="center" vertical="center" wrapText="1"/>
    </xf>
    <xf numFmtId="0" fontId="4" fillId="6" borderId="6" xfId="3" applyFont="1" applyFill="1" applyBorder="1" applyAlignment="1">
      <alignment horizontal="center" vertical="center" wrapText="1"/>
    </xf>
    <xf numFmtId="0" fontId="4" fillId="6" borderId="7" xfId="3" applyFont="1" applyFill="1" applyBorder="1" applyAlignment="1">
      <alignment horizontal="center" vertical="center" wrapText="1"/>
    </xf>
    <xf numFmtId="0" fontId="4" fillId="6" borderId="8" xfId="3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textRotation="90"/>
    </xf>
    <xf numFmtId="0" fontId="4" fillId="10" borderId="23" xfId="0" applyFont="1" applyFill="1" applyBorder="1" applyAlignment="1">
      <alignment horizontal="center" textRotation="90"/>
    </xf>
    <xf numFmtId="0" fontId="30" fillId="0" borderId="0" xfId="0" applyFont="1"/>
  </cellXfs>
  <cellStyles count="4">
    <cellStyle name="Milliers" xfId="1" builtinId="3"/>
    <cellStyle name="Monétaire" xfId="2" builtinId="4"/>
    <cellStyle name="Normal" xfId="0" builtinId="0"/>
    <cellStyle name="Normal_Semester 1" xfId="3" xr:uid="{2FA734CD-B4D3-4AF0-AA1D-C35BF37658DB}"/>
  </cellStyles>
  <dxfs count="9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66675</xdr:colOff>
      <xdr:row>0</xdr:row>
      <xdr:rowOff>0</xdr:rowOff>
    </xdr:from>
    <xdr:to>
      <xdr:col>23</xdr:col>
      <xdr:colOff>66675</xdr:colOff>
      <xdr:row>9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6FC3D42-C4A5-4A40-AAAB-7E483C488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47" b="64583"/>
        <a:stretch>
          <a:fillRect/>
        </a:stretch>
      </xdr:blipFill>
      <xdr:spPr bwMode="auto">
        <a:xfrm>
          <a:off x="16268700" y="266700"/>
          <a:ext cx="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C5C3-B3B6-46D7-9407-1E51EC64EFD2}">
  <dimension ref="A1:GB30"/>
  <sheetViews>
    <sheetView tabSelected="1" topLeftCell="C4" zoomScaleNormal="100" workbookViewId="0">
      <selection activeCell="J17" sqref="J17"/>
    </sheetView>
  </sheetViews>
  <sheetFormatPr baseColWidth="10" defaultColWidth="9.140625" defaultRowHeight="15" x14ac:dyDescent="0.25"/>
  <cols>
    <col min="1" max="1" width="3.5703125" customWidth="1"/>
    <col min="2" max="2" width="21.42578125" customWidth="1"/>
    <col min="3" max="3" width="40.28515625" customWidth="1"/>
    <col min="4" max="4" width="10.5703125" customWidth="1"/>
    <col min="5" max="5" width="26.7109375" style="88" customWidth="1"/>
    <col min="6" max="6" width="23" customWidth="1"/>
    <col min="7" max="7" width="12.28515625" customWidth="1"/>
    <col min="8" max="8" width="6.140625" style="80" customWidth="1"/>
    <col min="9" max="9" width="6.28515625" customWidth="1"/>
    <col min="10" max="10" width="6.5703125" customWidth="1"/>
    <col min="11" max="11" width="7.28515625" customWidth="1"/>
    <col min="12" max="12" width="8.140625" style="81" customWidth="1"/>
    <col min="13" max="13" width="6.28515625" customWidth="1"/>
    <col min="14" max="14" width="4.85546875" style="82" customWidth="1"/>
    <col min="15" max="15" width="7" style="83" customWidth="1"/>
    <col min="16" max="16" width="8" customWidth="1"/>
    <col min="17" max="18" width="7" customWidth="1"/>
    <col min="19" max="19" width="7.42578125" customWidth="1"/>
    <col min="20" max="20" width="4.140625" customWidth="1"/>
    <col min="21" max="21" width="6" customWidth="1"/>
    <col min="22" max="22" width="6.5703125" customWidth="1"/>
    <col min="23" max="23" width="6.42578125" customWidth="1"/>
    <col min="24" max="24" width="6.140625" customWidth="1"/>
    <col min="25" max="25" width="6" customWidth="1"/>
    <col min="26" max="26" width="7.42578125" customWidth="1"/>
    <col min="27" max="27" width="5.140625" customWidth="1"/>
    <col min="28" max="28" width="4.140625" customWidth="1"/>
    <col min="29" max="29" width="7.140625" customWidth="1"/>
    <col min="30" max="30" width="6.85546875" customWidth="1"/>
    <col min="31" max="31" width="7.7109375" customWidth="1"/>
    <col min="32" max="32" width="7" customWidth="1"/>
    <col min="33" max="33" width="8" customWidth="1"/>
    <col min="34" max="34" width="4.140625" customWidth="1"/>
    <col min="35" max="35" width="4.7109375" customWidth="1"/>
    <col min="36" max="36" width="7.28515625" customWidth="1"/>
    <col min="37" max="37" width="6.5703125" customWidth="1"/>
    <col min="38" max="38" width="7.7109375" customWidth="1"/>
    <col min="39" max="39" width="7" customWidth="1"/>
    <col min="40" max="40" width="7.42578125" customWidth="1"/>
    <col min="41" max="41" width="4.28515625" customWidth="1"/>
    <col min="42" max="42" width="4.7109375" customWidth="1"/>
    <col min="43" max="43" width="6.28515625" customWidth="1"/>
    <col min="44" max="44" width="6.42578125" customWidth="1"/>
    <col min="45" max="45" width="6.85546875" customWidth="1"/>
    <col min="46" max="46" width="6.7109375" customWidth="1"/>
    <col min="47" max="47" width="7.7109375" customWidth="1"/>
    <col min="48" max="48" width="3.7109375" customWidth="1"/>
    <col min="49" max="49" width="4.140625" customWidth="1"/>
    <col min="50" max="50" width="7.42578125" customWidth="1"/>
    <col min="51" max="51" width="6.5703125" customWidth="1"/>
    <col min="52" max="52" width="6.85546875" customWidth="1"/>
    <col min="53" max="53" width="5.5703125" customWidth="1"/>
    <col min="54" max="54" width="7.5703125" customWidth="1"/>
    <col min="55" max="55" width="4" customWidth="1"/>
    <col min="56" max="56" width="6.42578125" customWidth="1"/>
    <col min="57" max="58" width="5.85546875" customWidth="1"/>
    <col min="59" max="59" width="6.85546875" customWidth="1"/>
    <col min="60" max="61" width="7.5703125" customWidth="1"/>
    <col min="62" max="62" width="4" customWidth="1"/>
    <col min="63" max="63" width="4.28515625" customWidth="1"/>
    <col min="64" max="64" width="6.42578125" customWidth="1"/>
    <col min="65" max="65" width="6.5703125" customWidth="1"/>
    <col min="66" max="66" width="6.28515625" customWidth="1"/>
    <col min="67" max="67" width="6.140625" customWidth="1"/>
    <col min="68" max="68" width="7" customWidth="1"/>
    <col min="69" max="69" width="4" customWidth="1"/>
    <col min="70" max="70" width="4.28515625" customWidth="1"/>
    <col min="71" max="71" width="7.85546875" customWidth="1"/>
    <col min="72" max="72" width="5.7109375" customWidth="1"/>
    <col min="73" max="73" width="6.7109375" customWidth="1"/>
    <col min="74" max="74" width="6.85546875" customWidth="1"/>
    <col min="75" max="75" width="7.42578125" customWidth="1"/>
    <col min="76" max="76" width="3.5703125" customWidth="1"/>
    <col min="77" max="77" width="4.42578125" customWidth="1"/>
    <col min="78" max="78" width="6" customWidth="1"/>
    <col min="79" max="79" width="6.28515625" customWidth="1"/>
    <col min="80" max="80" width="7.42578125" customWidth="1"/>
    <col min="81" max="81" width="7.140625" customWidth="1"/>
    <col min="82" max="82" width="7.28515625" customWidth="1"/>
    <col min="83" max="83" width="4.42578125" customWidth="1"/>
    <col min="84" max="84" width="4.85546875" customWidth="1"/>
    <col min="85" max="85" width="7.5703125" customWidth="1"/>
    <col min="86" max="86" width="8.5703125" customWidth="1"/>
    <col min="87" max="87" width="8.85546875" customWidth="1"/>
    <col min="88" max="88" width="6.28515625" customWidth="1"/>
    <col min="89" max="89" width="7" customWidth="1"/>
    <col min="90" max="90" width="4" customWidth="1"/>
    <col min="91" max="91" width="4.42578125" customWidth="1"/>
    <col min="92" max="92" width="6" customWidth="1"/>
    <col min="93" max="93" width="7.7109375" customWidth="1"/>
    <col min="94" max="94" width="9.42578125" customWidth="1"/>
    <col min="95" max="95" width="7.5703125" customWidth="1"/>
    <col min="96" max="96" width="5.42578125" customWidth="1"/>
    <col min="97" max="97" width="7.5703125" customWidth="1"/>
    <col min="98" max="99" width="4.28515625" customWidth="1"/>
    <col min="100" max="100" width="5.140625" customWidth="1"/>
    <col min="101" max="101" width="7.85546875" customWidth="1"/>
    <col min="102" max="102" width="7.5703125" customWidth="1"/>
    <col min="103" max="103" width="7.28515625" customWidth="1"/>
    <col min="104" max="104" width="5.85546875" customWidth="1"/>
    <col min="105" max="105" width="7" customWidth="1"/>
    <col min="106" max="107" width="4.5703125" customWidth="1"/>
    <col min="108" max="108" width="6.5703125" customWidth="1"/>
    <col min="109" max="109" width="5.28515625" hidden="1" customWidth="1"/>
    <col min="110" max="110" width="6" style="84" hidden="1" customWidth="1"/>
    <col min="111" max="111" width="5.140625" style="84" hidden="1" customWidth="1"/>
    <col min="112" max="112" width="5.5703125" style="84" hidden="1" customWidth="1"/>
    <col min="113" max="113" width="7" style="84" hidden="1" customWidth="1"/>
    <col min="114" max="116" width="4.28515625" style="84" hidden="1" customWidth="1"/>
    <col min="117" max="118" width="6.140625" style="84" hidden="1" customWidth="1"/>
    <col min="119" max="119" width="6.28515625" style="84" hidden="1" customWidth="1"/>
    <col min="120" max="120" width="6" style="84" hidden="1" customWidth="1"/>
    <col min="121" max="121" width="6.85546875" style="84" hidden="1" customWidth="1"/>
    <col min="122" max="122" width="4.28515625" style="84" hidden="1" customWidth="1"/>
    <col min="123" max="123" width="1" style="84" hidden="1" customWidth="1"/>
    <col min="124" max="124" width="6.5703125" style="84" customWidth="1"/>
    <col min="125" max="125" width="9.42578125" style="84" customWidth="1"/>
    <col min="126" max="126" width="11.85546875" customWidth="1"/>
    <col min="127" max="127" width="5.140625" customWidth="1"/>
    <col min="128" max="128" width="5.140625" style="5" customWidth="1"/>
    <col min="129" max="129" width="7" style="5" customWidth="1"/>
    <col min="130" max="130" width="21.85546875" customWidth="1"/>
    <col min="131" max="131" width="44.85546875" customWidth="1"/>
    <col min="132" max="132" width="9.42578125" customWidth="1"/>
    <col min="133" max="133" width="7.7109375" customWidth="1"/>
    <col min="134" max="139" width="4.7109375" customWidth="1"/>
    <col min="140" max="140" width="5" customWidth="1"/>
    <col min="257" max="257" width="3.5703125" customWidth="1"/>
    <col min="258" max="258" width="21.42578125" customWidth="1"/>
    <col min="259" max="259" width="40.28515625" customWidth="1"/>
    <col min="260" max="260" width="10.5703125" customWidth="1"/>
    <col min="261" max="261" width="26.7109375" customWidth="1"/>
    <col min="262" max="262" width="23" customWidth="1"/>
    <col min="263" max="263" width="12.28515625" customWidth="1"/>
    <col min="264" max="264" width="6.140625" customWidth="1"/>
    <col min="265" max="265" width="6.28515625" customWidth="1"/>
    <col min="266" max="266" width="6.5703125" customWidth="1"/>
    <col min="267" max="267" width="7.28515625" customWidth="1"/>
    <col min="268" max="268" width="8.140625" customWidth="1"/>
    <col min="269" max="269" width="6.28515625" customWidth="1"/>
    <col min="270" max="270" width="4.85546875" customWidth="1"/>
    <col min="271" max="271" width="7" customWidth="1"/>
    <col min="272" max="272" width="8" customWidth="1"/>
    <col min="273" max="274" width="7" customWidth="1"/>
    <col min="275" max="275" width="7.42578125" customWidth="1"/>
    <col min="276" max="276" width="4.140625" customWidth="1"/>
    <col min="277" max="277" width="6" customWidth="1"/>
    <col min="278" max="278" width="6.5703125" customWidth="1"/>
    <col min="279" max="279" width="6.42578125" customWidth="1"/>
    <col min="280" max="280" width="6.140625" customWidth="1"/>
    <col min="281" max="281" width="6" customWidth="1"/>
    <col min="282" max="282" width="7.42578125" customWidth="1"/>
    <col min="283" max="283" width="5.140625" customWidth="1"/>
    <col min="284" max="284" width="4.140625" customWidth="1"/>
    <col min="285" max="285" width="7.140625" customWidth="1"/>
    <col min="286" max="286" width="6.85546875" customWidth="1"/>
    <col min="287" max="287" width="7.7109375" customWidth="1"/>
    <col min="288" max="288" width="7" customWidth="1"/>
    <col min="289" max="289" width="8" customWidth="1"/>
    <col min="290" max="290" width="4.140625" customWidth="1"/>
    <col min="291" max="291" width="4.7109375" customWidth="1"/>
    <col min="292" max="292" width="7.28515625" customWidth="1"/>
    <col min="293" max="293" width="6.5703125" customWidth="1"/>
    <col min="294" max="294" width="7.7109375" customWidth="1"/>
    <col min="295" max="295" width="7" customWidth="1"/>
    <col min="296" max="296" width="7.42578125" customWidth="1"/>
    <col min="297" max="297" width="4.28515625" customWidth="1"/>
    <col min="298" max="298" width="4.7109375" customWidth="1"/>
    <col min="299" max="299" width="6.28515625" customWidth="1"/>
    <col min="300" max="300" width="6.42578125" customWidth="1"/>
    <col min="301" max="301" width="6.85546875" customWidth="1"/>
    <col min="302" max="302" width="6.7109375" customWidth="1"/>
    <col min="303" max="303" width="7.7109375" customWidth="1"/>
    <col min="304" max="304" width="3.7109375" customWidth="1"/>
    <col min="305" max="305" width="4.140625" customWidth="1"/>
    <col min="306" max="306" width="7.42578125" customWidth="1"/>
    <col min="307" max="307" width="6.5703125" customWidth="1"/>
    <col min="308" max="308" width="6.85546875" customWidth="1"/>
    <col min="309" max="309" width="5.5703125" customWidth="1"/>
    <col min="310" max="310" width="7.5703125" customWidth="1"/>
    <col min="311" max="311" width="4" customWidth="1"/>
    <col min="312" max="312" width="6.42578125" customWidth="1"/>
    <col min="313" max="314" width="5.85546875" customWidth="1"/>
    <col min="315" max="315" width="6.85546875" customWidth="1"/>
    <col min="316" max="317" width="7.5703125" customWidth="1"/>
    <col min="318" max="318" width="4" customWidth="1"/>
    <col min="319" max="319" width="4.28515625" customWidth="1"/>
    <col min="320" max="320" width="6.42578125" customWidth="1"/>
    <col min="321" max="321" width="6.5703125" customWidth="1"/>
    <col min="322" max="322" width="6.28515625" customWidth="1"/>
    <col min="323" max="323" width="6.140625" customWidth="1"/>
    <col min="324" max="324" width="7" customWidth="1"/>
    <col min="325" max="325" width="4" customWidth="1"/>
    <col min="326" max="326" width="4.28515625" customWidth="1"/>
    <col min="327" max="327" width="7.85546875" customWidth="1"/>
    <col min="328" max="328" width="5.7109375" customWidth="1"/>
    <col min="329" max="329" width="6.7109375" customWidth="1"/>
    <col min="330" max="330" width="6.85546875" customWidth="1"/>
    <col min="331" max="331" width="7.42578125" customWidth="1"/>
    <col min="332" max="332" width="3.5703125" customWidth="1"/>
    <col min="333" max="333" width="4.42578125" customWidth="1"/>
    <col min="334" max="334" width="6" customWidth="1"/>
    <col min="335" max="335" width="6.28515625" customWidth="1"/>
    <col min="336" max="336" width="7.42578125" customWidth="1"/>
    <col min="337" max="337" width="7.140625" customWidth="1"/>
    <col min="338" max="338" width="7.28515625" customWidth="1"/>
    <col min="339" max="339" width="4.42578125" customWidth="1"/>
    <col min="340" max="340" width="4.85546875" customWidth="1"/>
    <col min="341" max="341" width="7.5703125" customWidth="1"/>
    <col min="342" max="342" width="8.5703125" customWidth="1"/>
    <col min="343" max="343" width="8.85546875" customWidth="1"/>
    <col min="344" max="344" width="6.28515625" customWidth="1"/>
    <col min="345" max="345" width="7" customWidth="1"/>
    <col min="346" max="346" width="4" customWidth="1"/>
    <col min="347" max="347" width="4.42578125" customWidth="1"/>
    <col min="348" max="348" width="6" customWidth="1"/>
    <col min="349" max="349" width="7.7109375" customWidth="1"/>
    <col min="350" max="350" width="9.42578125" customWidth="1"/>
    <col min="351" max="351" width="7.5703125" customWidth="1"/>
    <col min="352" max="352" width="5.42578125" customWidth="1"/>
    <col min="353" max="353" width="7.5703125" customWidth="1"/>
    <col min="354" max="355" width="4.28515625" customWidth="1"/>
    <col min="356" max="356" width="5.140625" customWidth="1"/>
    <col min="357" max="357" width="7.85546875" customWidth="1"/>
    <col min="358" max="358" width="7.5703125" customWidth="1"/>
    <col min="359" max="359" width="7.28515625" customWidth="1"/>
    <col min="360" max="360" width="5.85546875" customWidth="1"/>
    <col min="361" max="361" width="7" customWidth="1"/>
    <col min="362" max="363" width="4.5703125" customWidth="1"/>
    <col min="364" max="364" width="6.5703125" customWidth="1"/>
    <col min="365" max="379" width="0" hidden="1" customWidth="1"/>
    <col min="380" max="380" width="6.5703125" customWidth="1"/>
    <col min="381" max="381" width="9.42578125" customWidth="1"/>
    <col min="382" max="382" width="11.85546875" customWidth="1"/>
    <col min="383" max="384" width="5.140625" customWidth="1"/>
    <col min="385" max="385" width="7" customWidth="1"/>
    <col min="386" max="386" width="21.85546875" customWidth="1"/>
    <col min="387" max="387" width="44.85546875" customWidth="1"/>
    <col min="388" max="388" width="9.42578125" customWidth="1"/>
    <col min="389" max="389" width="7.7109375" customWidth="1"/>
    <col min="390" max="395" width="4.7109375" customWidth="1"/>
    <col min="396" max="396" width="5" customWidth="1"/>
    <col min="513" max="513" width="3.5703125" customWidth="1"/>
    <col min="514" max="514" width="21.42578125" customWidth="1"/>
    <col min="515" max="515" width="40.28515625" customWidth="1"/>
    <col min="516" max="516" width="10.5703125" customWidth="1"/>
    <col min="517" max="517" width="26.7109375" customWidth="1"/>
    <col min="518" max="518" width="23" customWidth="1"/>
    <col min="519" max="519" width="12.28515625" customWidth="1"/>
    <col min="520" max="520" width="6.140625" customWidth="1"/>
    <col min="521" max="521" width="6.28515625" customWidth="1"/>
    <col min="522" max="522" width="6.5703125" customWidth="1"/>
    <col min="523" max="523" width="7.28515625" customWidth="1"/>
    <col min="524" max="524" width="8.140625" customWidth="1"/>
    <col min="525" max="525" width="6.28515625" customWidth="1"/>
    <col min="526" max="526" width="4.85546875" customWidth="1"/>
    <col min="527" max="527" width="7" customWidth="1"/>
    <col min="528" max="528" width="8" customWidth="1"/>
    <col min="529" max="530" width="7" customWidth="1"/>
    <col min="531" max="531" width="7.42578125" customWidth="1"/>
    <col min="532" max="532" width="4.140625" customWidth="1"/>
    <col min="533" max="533" width="6" customWidth="1"/>
    <col min="534" max="534" width="6.5703125" customWidth="1"/>
    <col min="535" max="535" width="6.42578125" customWidth="1"/>
    <col min="536" max="536" width="6.140625" customWidth="1"/>
    <col min="537" max="537" width="6" customWidth="1"/>
    <col min="538" max="538" width="7.42578125" customWidth="1"/>
    <col min="539" max="539" width="5.140625" customWidth="1"/>
    <col min="540" max="540" width="4.140625" customWidth="1"/>
    <col min="541" max="541" width="7.140625" customWidth="1"/>
    <col min="542" max="542" width="6.85546875" customWidth="1"/>
    <col min="543" max="543" width="7.7109375" customWidth="1"/>
    <col min="544" max="544" width="7" customWidth="1"/>
    <col min="545" max="545" width="8" customWidth="1"/>
    <col min="546" max="546" width="4.140625" customWidth="1"/>
    <col min="547" max="547" width="4.7109375" customWidth="1"/>
    <col min="548" max="548" width="7.28515625" customWidth="1"/>
    <col min="549" max="549" width="6.5703125" customWidth="1"/>
    <col min="550" max="550" width="7.7109375" customWidth="1"/>
    <col min="551" max="551" width="7" customWidth="1"/>
    <col min="552" max="552" width="7.42578125" customWidth="1"/>
    <col min="553" max="553" width="4.28515625" customWidth="1"/>
    <col min="554" max="554" width="4.7109375" customWidth="1"/>
    <col min="555" max="555" width="6.28515625" customWidth="1"/>
    <col min="556" max="556" width="6.42578125" customWidth="1"/>
    <col min="557" max="557" width="6.85546875" customWidth="1"/>
    <col min="558" max="558" width="6.7109375" customWidth="1"/>
    <col min="559" max="559" width="7.7109375" customWidth="1"/>
    <col min="560" max="560" width="3.7109375" customWidth="1"/>
    <col min="561" max="561" width="4.140625" customWidth="1"/>
    <col min="562" max="562" width="7.42578125" customWidth="1"/>
    <col min="563" max="563" width="6.5703125" customWidth="1"/>
    <col min="564" max="564" width="6.85546875" customWidth="1"/>
    <col min="565" max="565" width="5.5703125" customWidth="1"/>
    <col min="566" max="566" width="7.5703125" customWidth="1"/>
    <col min="567" max="567" width="4" customWidth="1"/>
    <col min="568" max="568" width="6.42578125" customWidth="1"/>
    <col min="569" max="570" width="5.85546875" customWidth="1"/>
    <col min="571" max="571" width="6.85546875" customWidth="1"/>
    <col min="572" max="573" width="7.5703125" customWidth="1"/>
    <col min="574" max="574" width="4" customWidth="1"/>
    <col min="575" max="575" width="4.28515625" customWidth="1"/>
    <col min="576" max="576" width="6.42578125" customWidth="1"/>
    <col min="577" max="577" width="6.5703125" customWidth="1"/>
    <col min="578" max="578" width="6.28515625" customWidth="1"/>
    <col min="579" max="579" width="6.140625" customWidth="1"/>
    <col min="580" max="580" width="7" customWidth="1"/>
    <col min="581" max="581" width="4" customWidth="1"/>
    <col min="582" max="582" width="4.28515625" customWidth="1"/>
    <col min="583" max="583" width="7.85546875" customWidth="1"/>
    <col min="584" max="584" width="5.7109375" customWidth="1"/>
    <col min="585" max="585" width="6.7109375" customWidth="1"/>
    <col min="586" max="586" width="6.85546875" customWidth="1"/>
    <col min="587" max="587" width="7.42578125" customWidth="1"/>
    <col min="588" max="588" width="3.5703125" customWidth="1"/>
    <col min="589" max="589" width="4.42578125" customWidth="1"/>
    <col min="590" max="590" width="6" customWidth="1"/>
    <col min="591" max="591" width="6.28515625" customWidth="1"/>
    <col min="592" max="592" width="7.42578125" customWidth="1"/>
    <col min="593" max="593" width="7.140625" customWidth="1"/>
    <col min="594" max="594" width="7.28515625" customWidth="1"/>
    <col min="595" max="595" width="4.42578125" customWidth="1"/>
    <col min="596" max="596" width="4.85546875" customWidth="1"/>
    <col min="597" max="597" width="7.5703125" customWidth="1"/>
    <col min="598" max="598" width="8.5703125" customWidth="1"/>
    <col min="599" max="599" width="8.85546875" customWidth="1"/>
    <col min="600" max="600" width="6.28515625" customWidth="1"/>
    <col min="601" max="601" width="7" customWidth="1"/>
    <col min="602" max="602" width="4" customWidth="1"/>
    <col min="603" max="603" width="4.42578125" customWidth="1"/>
    <col min="604" max="604" width="6" customWidth="1"/>
    <col min="605" max="605" width="7.7109375" customWidth="1"/>
    <col min="606" max="606" width="9.42578125" customWidth="1"/>
    <col min="607" max="607" width="7.5703125" customWidth="1"/>
    <col min="608" max="608" width="5.42578125" customWidth="1"/>
    <col min="609" max="609" width="7.5703125" customWidth="1"/>
    <col min="610" max="611" width="4.28515625" customWidth="1"/>
    <col min="612" max="612" width="5.140625" customWidth="1"/>
    <col min="613" max="613" width="7.85546875" customWidth="1"/>
    <col min="614" max="614" width="7.5703125" customWidth="1"/>
    <col min="615" max="615" width="7.28515625" customWidth="1"/>
    <col min="616" max="616" width="5.85546875" customWidth="1"/>
    <col min="617" max="617" width="7" customWidth="1"/>
    <col min="618" max="619" width="4.5703125" customWidth="1"/>
    <col min="620" max="620" width="6.5703125" customWidth="1"/>
    <col min="621" max="635" width="0" hidden="1" customWidth="1"/>
    <col min="636" max="636" width="6.5703125" customWidth="1"/>
    <col min="637" max="637" width="9.42578125" customWidth="1"/>
    <col min="638" max="638" width="11.85546875" customWidth="1"/>
    <col min="639" max="640" width="5.140625" customWidth="1"/>
    <col min="641" max="641" width="7" customWidth="1"/>
    <col min="642" max="642" width="21.85546875" customWidth="1"/>
    <col min="643" max="643" width="44.85546875" customWidth="1"/>
    <col min="644" max="644" width="9.42578125" customWidth="1"/>
    <col min="645" max="645" width="7.7109375" customWidth="1"/>
    <col min="646" max="651" width="4.7109375" customWidth="1"/>
    <col min="652" max="652" width="5" customWidth="1"/>
    <col min="769" max="769" width="3.5703125" customWidth="1"/>
    <col min="770" max="770" width="21.42578125" customWidth="1"/>
    <col min="771" max="771" width="40.28515625" customWidth="1"/>
    <col min="772" max="772" width="10.5703125" customWidth="1"/>
    <col min="773" max="773" width="26.7109375" customWidth="1"/>
    <col min="774" max="774" width="23" customWidth="1"/>
    <col min="775" max="775" width="12.28515625" customWidth="1"/>
    <col min="776" max="776" width="6.140625" customWidth="1"/>
    <col min="777" max="777" width="6.28515625" customWidth="1"/>
    <col min="778" max="778" width="6.5703125" customWidth="1"/>
    <col min="779" max="779" width="7.28515625" customWidth="1"/>
    <col min="780" max="780" width="8.140625" customWidth="1"/>
    <col min="781" max="781" width="6.28515625" customWidth="1"/>
    <col min="782" max="782" width="4.85546875" customWidth="1"/>
    <col min="783" max="783" width="7" customWidth="1"/>
    <col min="784" max="784" width="8" customWidth="1"/>
    <col min="785" max="786" width="7" customWidth="1"/>
    <col min="787" max="787" width="7.42578125" customWidth="1"/>
    <col min="788" max="788" width="4.140625" customWidth="1"/>
    <col min="789" max="789" width="6" customWidth="1"/>
    <col min="790" max="790" width="6.5703125" customWidth="1"/>
    <col min="791" max="791" width="6.42578125" customWidth="1"/>
    <col min="792" max="792" width="6.140625" customWidth="1"/>
    <col min="793" max="793" width="6" customWidth="1"/>
    <col min="794" max="794" width="7.42578125" customWidth="1"/>
    <col min="795" max="795" width="5.140625" customWidth="1"/>
    <col min="796" max="796" width="4.140625" customWidth="1"/>
    <col min="797" max="797" width="7.140625" customWidth="1"/>
    <col min="798" max="798" width="6.85546875" customWidth="1"/>
    <col min="799" max="799" width="7.7109375" customWidth="1"/>
    <col min="800" max="800" width="7" customWidth="1"/>
    <col min="801" max="801" width="8" customWidth="1"/>
    <col min="802" max="802" width="4.140625" customWidth="1"/>
    <col min="803" max="803" width="4.7109375" customWidth="1"/>
    <col min="804" max="804" width="7.28515625" customWidth="1"/>
    <col min="805" max="805" width="6.5703125" customWidth="1"/>
    <col min="806" max="806" width="7.7109375" customWidth="1"/>
    <col min="807" max="807" width="7" customWidth="1"/>
    <col min="808" max="808" width="7.42578125" customWidth="1"/>
    <col min="809" max="809" width="4.28515625" customWidth="1"/>
    <col min="810" max="810" width="4.7109375" customWidth="1"/>
    <col min="811" max="811" width="6.28515625" customWidth="1"/>
    <col min="812" max="812" width="6.42578125" customWidth="1"/>
    <col min="813" max="813" width="6.85546875" customWidth="1"/>
    <col min="814" max="814" width="6.7109375" customWidth="1"/>
    <col min="815" max="815" width="7.7109375" customWidth="1"/>
    <col min="816" max="816" width="3.7109375" customWidth="1"/>
    <col min="817" max="817" width="4.140625" customWidth="1"/>
    <col min="818" max="818" width="7.42578125" customWidth="1"/>
    <col min="819" max="819" width="6.5703125" customWidth="1"/>
    <col min="820" max="820" width="6.85546875" customWidth="1"/>
    <col min="821" max="821" width="5.5703125" customWidth="1"/>
    <col min="822" max="822" width="7.5703125" customWidth="1"/>
    <col min="823" max="823" width="4" customWidth="1"/>
    <col min="824" max="824" width="6.42578125" customWidth="1"/>
    <col min="825" max="826" width="5.85546875" customWidth="1"/>
    <col min="827" max="827" width="6.85546875" customWidth="1"/>
    <col min="828" max="829" width="7.5703125" customWidth="1"/>
    <col min="830" max="830" width="4" customWidth="1"/>
    <col min="831" max="831" width="4.28515625" customWidth="1"/>
    <col min="832" max="832" width="6.42578125" customWidth="1"/>
    <col min="833" max="833" width="6.5703125" customWidth="1"/>
    <col min="834" max="834" width="6.28515625" customWidth="1"/>
    <col min="835" max="835" width="6.140625" customWidth="1"/>
    <col min="836" max="836" width="7" customWidth="1"/>
    <col min="837" max="837" width="4" customWidth="1"/>
    <col min="838" max="838" width="4.28515625" customWidth="1"/>
    <col min="839" max="839" width="7.85546875" customWidth="1"/>
    <col min="840" max="840" width="5.7109375" customWidth="1"/>
    <col min="841" max="841" width="6.7109375" customWidth="1"/>
    <col min="842" max="842" width="6.85546875" customWidth="1"/>
    <col min="843" max="843" width="7.42578125" customWidth="1"/>
    <col min="844" max="844" width="3.5703125" customWidth="1"/>
    <col min="845" max="845" width="4.42578125" customWidth="1"/>
    <col min="846" max="846" width="6" customWidth="1"/>
    <col min="847" max="847" width="6.28515625" customWidth="1"/>
    <col min="848" max="848" width="7.42578125" customWidth="1"/>
    <col min="849" max="849" width="7.140625" customWidth="1"/>
    <col min="850" max="850" width="7.28515625" customWidth="1"/>
    <col min="851" max="851" width="4.42578125" customWidth="1"/>
    <col min="852" max="852" width="4.85546875" customWidth="1"/>
    <col min="853" max="853" width="7.5703125" customWidth="1"/>
    <col min="854" max="854" width="8.5703125" customWidth="1"/>
    <col min="855" max="855" width="8.85546875" customWidth="1"/>
    <col min="856" max="856" width="6.28515625" customWidth="1"/>
    <col min="857" max="857" width="7" customWidth="1"/>
    <col min="858" max="858" width="4" customWidth="1"/>
    <col min="859" max="859" width="4.42578125" customWidth="1"/>
    <col min="860" max="860" width="6" customWidth="1"/>
    <col min="861" max="861" width="7.7109375" customWidth="1"/>
    <col min="862" max="862" width="9.42578125" customWidth="1"/>
    <col min="863" max="863" width="7.5703125" customWidth="1"/>
    <col min="864" max="864" width="5.42578125" customWidth="1"/>
    <col min="865" max="865" width="7.5703125" customWidth="1"/>
    <col min="866" max="867" width="4.28515625" customWidth="1"/>
    <col min="868" max="868" width="5.140625" customWidth="1"/>
    <col min="869" max="869" width="7.85546875" customWidth="1"/>
    <col min="870" max="870" width="7.5703125" customWidth="1"/>
    <col min="871" max="871" width="7.28515625" customWidth="1"/>
    <col min="872" max="872" width="5.85546875" customWidth="1"/>
    <col min="873" max="873" width="7" customWidth="1"/>
    <col min="874" max="875" width="4.5703125" customWidth="1"/>
    <col min="876" max="876" width="6.5703125" customWidth="1"/>
    <col min="877" max="891" width="0" hidden="1" customWidth="1"/>
    <col min="892" max="892" width="6.5703125" customWidth="1"/>
    <col min="893" max="893" width="9.42578125" customWidth="1"/>
    <col min="894" max="894" width="11.85546875" customWidth="1"/>
    <col min="895" max="896" width="5.140625" customWidth="1"/>
    <col min="897" max="897" width="7" customWidth="1"/>
    <col min="898" max="898" width="21.85546875" customWidth="1"/>
    <col min="899" max="899" width="44.85546875" customWidth="1"/>
    <col min="900" max="900" width="9.42578125" customWidth="1"/>
    <col min="901" max="901" width="7.7109375" customWidth="1"/>
    <col min="902" max="907" width="4.7109375" customWidth="1"/>
    <col min="908" max="908" width="5" customWidth="1"/>
    <col min="1025" max="1025" width="3.5703125" customWidth="1"/>
    <col min="1026" max="1026" width="21.42578125" customWidth="1"/>
    <col min="1027" max="1027" width="40.28515625" customWidth="1"/>
    <col min="1028" max="1028" width="10.5703125" customWidth="1"/>
    <col min="1029" max="1029" width="26.7109375" customWidth="1"/>
    <col min="1030" max="1030" width="23" customWidth="1"/>
    <col min="1031" max="1031" width="12.28515625" customWidth="1"/>
    <col min="1032" max="1032" width="6.140625" customWidth="1"/>
    <col min="1033" max="1033" width="6.28515625" customWidth="1"/>
    <col min="1034" max="1034" width="6.5703125" customWidth="1"/>
    <col min="1035" max="1035" width="7.28515625" customWidth="1"/>
    <col min="1036" max="1036" width="8.140625" customWidth="1"/>
    <col min="1037" max="1037" width="6.28515625" customWidth="1"/>
    <col min="1038" max="1038" width="4.85546875" customWidth="1"/>
    <col min="1039" max="1039" width="7" customWidth="1"/>
    <col min="1040" max="1040" width="8" customWidth="1"/>
    <col min="1041" max="1042" width="7" customWidth="1"/>
    <col min="1043" max="1043" width="7.42578125" customWidth="1"/>
    <col min="1044" max="1044" width="4.140625" customWidth="1"/>
    <col min="1045" max="1045" width="6" customWidth="1"/>
    <col min="1046" max="1046" width="6.5703125" customWidth="1"/>
    <col min="1047" max="1047" width="6.42578125" customWidth="1"/>
    <col min="1048" max="1048" width="6.140625" customWidth="1"/>
    <col min="1049" max="1049" width="6" customWidth="1"/>
    <col min="1050" max="1050" width="7.42578125" customWidth="1"/>
    <col min="1051" max="1051" width="5.140625" customWidth="1"/>
    <col min="1052" max="1052" width="4.140625" customWidth="1"/>
    <col min="1053" max="1053" width="7.140625" customWidth="1"/>
    <col min="1054" max="1054" width="6.85546875" customWidth="1"/>
    <col min="1055" max="1055" width="7.7109375" customWidth="1"/>
    <col min="1056" max="1056" width="7" customWidth="1"/>
    <col min="1057" max="1057" width="8" customWidth="1"/>
    <col min="1058" max="1058" width="4.140625" customWidth="1"/>
    <col min="1059" max="1059" width="4.7109375" customWidth="1"/>
    <col min="1060" max="1060" width="7.28515625" customWidth="1"/>
    <col min="1061" max="1061" width="6.5703125" customWidth="1"/>
    <col min="1062" max="1062" width="7.7109375" customWidth="1"/>
    <col min="1063" max="1063" width="7" customWidth="1"/>
    <col min="1064" max="1064" width="7.42578125" customWidth="1"/>
    <col min="1065" max="1065" width="4.28515625" customWidth="1"/>
    <col min="1066" max="1066" width="4.7109375" customWidth="1"/>
    <col min="1067" max="1067" width="6.28515625" customWidth="1"/>
    <col min="1068" max="1068" width="6.42578125" customWidth="1"/>
    <col min="1069" max="1069" width="6.85546875" customWidth="1"/>
    <col min="1070" max="1070" width="6.7109375" customWidth="1"/>
    <col min="1071" max="1071" width="7.7109375" customWidth="1"/>
    <col min="1072" max="1072" width="3.7109375" customWidth="1"/>
    <col min="1073" max="1073" width="4.140625" customWidth="1"/>
    <col min="1074" max="1074" width="7.42578125" customWidth="1"/>
    <col min="1075" max="1075" width="6.5703125" customWidth="1"/>
    <col min="1076" max="1076" width="6.85546875" customWidth="1"/>
    <col min="1077" max="1077" width="5.5703125" customWidth="1"/>
    <col min="1078" max="1078" width="7.5703125" customWidth="1"/>
    <col min="1079" max="1079" width="4" customWidth="1"/>
    <col min="1080" max="1080" width="6.42578125" customWidth="1"/>
    <col min="1081" max="1082" width="5.85546875" customWidth="1"/>
    <col min="1083" max="1083" width="6.85546875" customWidth="1"/>
    <col min="1084" max="1085" width="7.5703125" customWidth="1"/>
    <col min="1086" max="1086" width="4" customWidth="1"/>
    <col min="1087" max="1087" width="4.28515625" customWidth="1"/>
    <col min="1088" max="1088" width="6.42578125" customWidth="1"/>
    <col min="1089" max="1089" width="6.5703125" customWidth="1"/>
    <col min="1090" max="1090" width="6.28515625" customWidth="1"/>
    <col min="1091" max="1091" width="6.140625" customWidth="1"/>
    <col min="1092" max="1092" width="7" customWidth="1"/>
    <col min="1093" max="1093" width="4" customWidth="1"/>
    <col min="1094" max="1094" width="4.28515625" customWidth="1"/>
    <col min="1095" max="1095" width="7.85546875" customWidth="1"/>
    <col min="1096" max="1096" width="5.7109375" customWidth="1"/>
    <col min="1097" max="1097" width="6.7109375" customWidth="1"/>
    <col min="1098" max="1098" width="6.85546875" customWidth="1"/>
    <col min="1099" max="1099" width="7.42578125" customWidth="1"/>
    <col min="1100" max="1100" width="3.5703125" customWidth="1"/>
    <col min="1101" max="1101" width="4.42578125" customWidth="1"/>
    <col min="1102" max="1102" width="6" customWidth="1"/>
    <col min="1103" max="1103" width="6.28515625" customWidth="1"/>
    <col min="1104" max="1104" width="7.42578125" customWidth="1"/>
    <col min="1105" max="1105" width="7.140625" customWidth="1"/>
    <col min="1106" max="1106" width="7.28515625" customWidth="1"/>
    <col min="1107" max="1107" width="4.42578125" customWidth="1"/>
    <col min="1108" max="1108" width="4.85546875" customWidth="1"/>
    <col min="1109" max="1109" width="7.5703125" customWidth="1"/>
    <col min="1110" max="1110" width="8.5703125" customWidth="1"/>
    <col min="1111" max="1111" width="8.85546875" customWidth="1"/>
    <col min="1112" max="1112" width="6.28515625" customWidth="1"/>
    <col min="1113" max="1113" width="7" customWidth="1"/>
    <col min="1114" max="1114" width="4" customWidth="1"/>
    <col min="1115" max="1115" width="4.42578125" customWidth="1"/>
    <col min="1116" max="1116" width="6" customWidth="1"/>
    <col min="1117" max="1117" width="7.7109375" customWidth="1"/>
    <col min="1118" max="1118" width="9.42578125" customWidth="1"/>
    <col min="1119" max="1119" width="7.5703125" customWidth="1"/>
    <col min="1120" max="1120" width="5.42578125" customWidth="1"/>
    <col min="1121" max="1121" width="7.5703125" customWidth="1"/>
    <col min="1122" max="1123" width="4.28515625" customWidth="1"/>
    <col min="1124" max="1124" width="5.140625" customWidth="1"/>
    <col min="1125" max="1125" width="7.85546875" customWidth="1"/>
    <col min="1126" max="1126" width="7.5703125" customWidth="1"/>
    <col min="1127" max="1127" width="7.28515625" customWidth="1"/>
    <col min="1128" max="1128" width="5.85546875" customWidth="1"/>
    <col min="1129" max="1129" width="7" customWidth="1"/>
    <col min="1130" max="1131" width="4.5703125" customWidth="1"/>
    <col min="1132" max="1132" width="6.5703125" customWidth="1"/>
    <col min="1133" max="1147" width="0" hidden="1" customWidth="1"/>
    <col min="1148" max="1148" width="6.5703125" customWidth="1"/>
    <col min="1149" max="1149" width="9.42578125" customWidth="1"/>
    <col min="1150" max="1150" width="11.85546875" customWidth="1"/>
    <col min="1151" max="1152" width="5.140625" customWidth="1"/>
    <col min="1153" max="1153" width="7" customWidth="1"/>
    <col min="1154" max="1154" width="21.85546875" customWidth="1"/>
    <col min="1155" max="1155" width="44.85546875" customWidth="1"/>
    <col min="1156" max="1156" width="9.42578125" customWidth="1"/>
    <col min="1157" max="1157" width="7.7109375" customWidth="1"/>
    <col min="1158" max="1163" width="4.7109375" customWidth="1"/>
    <col min="1164" max="1164" width="5" customWidth="1"/>
    <col min="1281" max="1281" width="3.5703125" customWidth="1"/>
    <col min="1282" max="1282" width="21.42578125" customWidth="1"/>
    <col min="1283" max="1283" width="40.28515625" customWidth="1"/>
    <col min="1284" max="1284" width="10.5703125" customWidth="1"/>
    <col min="1285" max="1285" width="26.7109375" customWidth="1"/>
    <col min="1286" max="1286" width="23" customWidth="1"/>
    <col min="1287" max="1287" width="12.28515625" customWidth="1"/>
    <col min="1288" max="1288" width="6.140625" customWidth="1"/>
    <col min="1289" max="1289" width="6.28515625" customWidth="1"/>
    <col min="1290" max="1290" width="6.5703125" customWidth="1"/>
    <col min="1291" max="1291" width="7.28515625" customWidth="1"/>
    <col min="1292" max="1292" width="8.140625" customWidth="1"/>
    <col min="1293" max="1293" width="6.28515625" customWidth="1"/>
    <col min="1294" max="1294" width="4.85546875" customWidth="1"/>
    <col min="1295" max="1295" width="7" customWidth="1"/>
    <col min="1296" max="1296" width="8" customWidth="1"/>
    <col min="1297" max="1298" width="7" customWidth="1"/>
    <col min="1299" max="1299" width="7.42578125" customWidth="1"/>
    <col min="1300" max="1300" width="4.140625" customWidth="1"/>
    <col min="1301" max="1301" width="6" customWidth="1"/>
    <col min="1302" max="1302" width="6.5703125" customWidth="1"/>
    <col min="1303" max="1303" width="6.42578125" customWidth="1"/>
    <col min="1304" max="1304" width="6.140625" customWidth="1"/>
    <col min="1305" max="1305" width="6" customWidth="1"/>
    <col min="1306" max="1306" width="7.42578125" customWidth="1"/>
    <col min="1307" max="1307" width="5.140625" customWidth="1"/>
    <col min="1308" max="1308" width="4.140625" customWidth="1"/>
    <col min="1309" max="1309" width="7.140625" customWidth="1"/>
    <col min="1310" max="1310" width="6.85546875" customWidth="1"/>
    <col min="1311" max="1311" width="7.7109375" customWidth="1"/>
    <col min="1312" max="1312" width="7" customWidth="1"/>
    <col min="1313" max="1313" width="8" customWidth="1"/>
    <col min="1314" max="1314" width="4.140625" customWidth="1"/>
    <col min="1315" max="1315" width="4.7109375" customWidth="1"/>
    <col min="1316" max="1316" width="7.28515625" customWidth="1"/>
    <col min="1317" max="1317" width="6.5703125" customWidth="1"/>
    <col min="1318" max="1318" width="7.7109375" customWidth="1"/>
    <col min="1319" max="1319" width="7" customWidth="1"/>
    <col min="1320" max="1320" width="7.42578125" customWidth="1"/>
    <col min="1321" max="1321" width="4.28515625" customWidth="1"/>
    <col min="1322" max="1322" width="4.7109375" customWidth="1"/>
    <col min="1323" max="1323" width="6.28515625" customWidth="1"/>
    <col min="1324" max="1324" width="6.42578125" customWidth="1"/>
    <col min="1325" max="1325" width="6.85546875" customWidth="1"/>
    <col min="1326" max="1326" width="6.7109375" customWidth="1"/>
    <col min="1327" max="1327" width="7.7109375" customWidth="1"/>
    <col min="1328" max="1328" width="3.7109375" customWidth="1"/>
    <col min="1329" max="1329" width="4.140625" customWidth="1"/>
    <col min="1330" max="1330" width="7.42578125" customWidth="1"/>
    <col min="1331" max="1331" width="6.5703125" customWidth="1"/>
    <col min="1332" max="1332" width="6.85546875" customWidth="1"/>
    <col min="1333" max="1333" width="5.5703125" customWidth="1"/>
    <col min="1334" max="1334" width="7.5703125" customWidth="1"/>
    <col min="1335" max="1335" width="4" customWidth="1"/>
    <col min="1336" max="1336" width="6.42578125" customWidth="1"/>
    <col min="1337" max="1338" width="5.85546875" customWidth="1"/>
    <col min="1339" max="1339" width="6.85546875" customWidth="1"/>
    <col min="1340" max="1341" width="7.5703125" customWidth="1"/>
    <col min="1342" max="1342" width="4" customWidth="1"/>
    <col min="1343" max="1343" width="4.28515625" customWidth="1"/>
    <col min="1344" max="1344" width="6.42578125" customWidth="1"/>
    <col min="1345" max="1345" width="6.5703125" customWidth="1"/>
    <col min="1346" max="1346" width="6.28515625" customWidth="1"/>
    <col min="1347" max="1347" width="6.140625" customWidth="1"/>
    <col min="1348" max="1348" width="7" customWidth="1"/>
    <col min="1349" max="1349" width="4" customWidth="1"/>
    <col min="1350" max="1350" width="4.28515625" customWidth="1"/>
    <col min="1351" max="1351" width="7.85546875" customWidth="1"/>
    <col min="1352" max="1352" width="5.7109375" customWidth="1"/>
    <col min="1353" max="1353" width="6.7109375" customWidth="1"/>
    <col min="1354" max="1354" width="6.85546875" customWidth="1"/>
    <col min="1355" max="1355" width="7.42578125" customWidth="1"/>
    <col min="1356" max="1356" width="3.5703125" customWidth="1"/>
    <col min="1357" max="1357" width="4.42578125" customWidth="1"/>
    <col min="1358" max="1358" width="6" customWidth="1"/>
    <col min="1359" max="1359" width="6.28515625" customWidth="1"/>
    <col min="1360" max="1360" width="7.42578125" customWidth="1"/>
    <col min="1361" max="1361" width="7.140625" customWidth="1"/>
    <col min="1362" max="1362" width="7.28515625" customWidth="1"/>
    <col min="1363" max="1363" width="4.42578125" customWidth="1"/>
    <col min="1364" max="1364" width="4.85546875" customWidth="1"/>
    <col min="1365" max="1365" width="7.5703125" customWidth="1"/>
    <col min="1366" max="1366" width="8.5703125" customWidth="1"/>
    <col min="1367" max="1367" width="8.85546875" customWidth="1"/>
    <col min="1368" max="1368" width="6.28515625" customWidth="1"/>
    <col min="1369" max="1369" width="7" customWidth="1"/>
    <col min="1370" max="1370" width="4" customWidth="1"/>
    <col min="1371" max="1371" width="4.42578125" customWidth="1"/>
    <col min="1372" max="1372" width="6" customWidth="1"/>
    <col min="1373" max="1373" width="7.7109375" customWidth="1"/>
    <col min="1374" max="1374" width="9.42578125" customWidth="1"/>
    <col min="1375" max="1375" width="7.5703125" customWidth="1"/>
    <col min="1376" max="1376" width="5.42578125" customWidth="1"/>
    <col min="1377" max="1377" width="7.5703125" customWidth="1"/>
    <col min="1378" max="1379" width="4.28515625" customWidth="1"/>
    <col min="1380" max="1380" width="5.140625" customWidth="1"/>
    <col min="1381" max="1381" width="7.85546875" customWidth="1"/>
    <col min="1382" max="1382" width="7.5703125" customWidth="1"/>
    <col min="1383" max="1383" width="7.28515625" customWidth="1"/>
    <col min="1384" max="1384" width="5.85546875" customWidth="1"/>
    <col min="1385" max="1385" width="7" customWidth="1"/>
    <col min="1386" max="1387" width="4.5703125" customWidth="1"/>
    <col min="1388" max="1388" width="6.5703125" customWidth="1"/>
    <col min="1389" max="1403" width="0" hidden="1" customWidth="1"/>
    <col min="1404" max="1404" width="6.5703125" customWidth="1"/>
    <col min="1405" max="1405" width="9.42578125" customWidth="1"/>
    <col min="1406" max="1406" width="11.85546875" customWidth="1"/>
    <col min="1407" max="1408" width="5.140625" customWidth="1"/>
    <col min="1409" max="1409" width="7" customWidth="1"/>
    <col min="1410" max="1410" width="21.85546875" customWidth="1"/>
    <col min="1411" max="1411" width="44.85546875" customWidth="1"/>
    <col min="1412" max="1412" width="9.42578125" customWidth="1"/>
    <col min="1413" max="1413" width="7.7109375" customWidth="1"/>
    <col min="1414" max="1419" width="4.7109375" customWidth="1"/>
    <col min="1420" max="1420" width="5" customWidth="1"/>
    <col min="1537" max="1537" width="3.5703125" customWidth="1"/>
    <col min="1538" max="1538" width="21.42578125" customWidth="1"/>
    <col min="1539" max="1539" width="40.28515625" customWidth="1"/>
    <col min="1540" max="1540" width="10.5703125" customWidth="1"/>
    <col min="1541" max="1541" width="26.7109375" customWidth="1"/>
    <col min="1542" max="1542" width="23" customWidth="1"/>
    <col min="1543" max="1543" width="12.28515625" customWidth="1"/>
    <col min="1544" max="1544" width="6.140625" customWidth="1"/>
    <col min="1545" max="1545" width="6.28515625" customWidth="1"/>
    <col min="1546" max="1546" width="6.5703125" customWidth="1"/>
    <col min="1547" max="1547" width="7.28515625" customWidth="1"/>
    <col min="1548" max="1548" width="8.140625" customWidth="1"/>
    <col min="1549" max="1549" width="6.28515625" customWidth="1"/>
    <col min="1550" max="1550" width="4.85546875" customWidth="1"/>
    <col min="1551" max="1551" width="7" customWidth="1"/>
    <col min="1552" max="1552" width="8" customWidth="1"/>
    <col min="1553" max="1554" width="7" customWidth="1"/>
    <col min="1555" max="1555" width="7.42578125" customWidth="1"/>
    <col min="1556" max="1556" width="4.140625" customWidth="1"/>
    <col min="1557" max="1557" width="6" customWidth="1"/>
    <col min="1558" max="1558" width="6.5703125" customWidth="1"/>
    <col min="1559" max="1559" width="6.42578125" customWidth="1"/>
    <col min="1560" max="1560" width="6.140625" customWidth="1"/>
    <col min="1561" max="1561" width="6" customWidth="1"/>
    <col min="1562" max="1562" width="7.42578125" customWidth="1"/>
    <col min="1563" max="1563" width="5.140625" customWidth="1"/>
    <col min="1564" max="1564" width="4.140625" customWidth="1"/>
    <col min="1565" max="1565" width="7.140625" customWidth="1"/>
    <col min="1566" max="1566" width="6.85546875" customWidth="1"/>
    <col min="1567" max="1567" width="7.7109375" customWidth="1"/>
    <col min="1568" max="1568" width="7" customWidth="1"/>
    <col min="1569" max="1569" width="8" customWidth="1"/>
    <col min="1570" max="1570" width="4.140625" customWidth="1"/>
    <col min="1571" max="1571" width="4.7109375" customWidth="1"/>
    <col min="1572" max="1572" width="7.28515625" customWidth="1"/>
    <col min="1573" max="1573" width="6.5703125" customWidth="1"/>
    <col min="1574" max="1574" width="7.7109375" customWidth="1"/>
    <col min="1575" max="1575" width="7" customWidth="1"/>
    <col min="1576" max="1576" width="7.42578125" customWidth="1"/>
    <col min="1577" max="1577" width="4.28515625" customWidth="1"/>
    <col min="1578" max="1578" width="4.7109375" customWidth="1"/>
    <col min="1579" max="1579" width="6.28515625" customWidth="1"/>
    <col min="1580" max="1580" width="6.42578125" customWidth="1"/>
    <col min="1581" max="1581" width="6.85546875" customWidth="1"/>
    <col min="1582" max="1582" width="6.7109375" customWidth="1"/>
    <col min="1583" max="1583" width="7.7109375" customWidth="1"/>
    <col min="1584" max="1584" width="3.7109375" customWidth="1"/>
    <col min="1585" max="1585" width="4.140625" customWidth="1"/>
    <col min="1586" max="1586" width="7.42578125" customWidth="1"/>
    <col min="1587" max="1587" width="6.5703125" customWidth="1"/>
    <col min="1588" max="1588" width="6.85546875" customWidth="1"/>
    <col min="1589" max="1589" width="5.5703125" customWidth="1"/>
    <col min="1590" max="1590" width="7.5703125" customWidth="1"/>
    <col min="1591" max="1591" width="4" customWidth="1"/>
    <col min="1592" max="1592" width="6.42578125" customWidth="1"/>
    <col min="1593" max="1594" width="5.85546875" customWidth="1"/>
    <col min="1595" max="1595" width="6.85546875" customWidth="1"/>
    <col min="1596" max="1597" width="7.5703125" customWidth="1"/>
    <col min="1598" max="1598" width="4" customWidth="1"/>
    <col min="1599" max="1599" width="4.28515625" customWidth="1"/>
    <col min="1600" max="1600" width="6.42578125" customWidth="1"/>
    <col min="1601" max="1601" width="6.5703125" customWidth="1"/>
    <col min="1602" max="1602" width="6.28515625" customWidth="1"/>
    <col min="1603" max="1603" width="6.140625" customWidth="1"/>
    <col min="1604" max="1604" width="7" customWidth="1"/>
    <col min="1605" max="1605" width="4" customWidth="1"/>
    <col min="1606" max="1606" width="4.28515625" customWidth="1"/>
    <col min="1607" max="1607" width="7.85546875" customWidth="1"/>
    <col min="1608" max="1608" width="5.7109375" customWidth="1"/>
    <col min="1609" max="1609" width="6.7109375" customWidth="1"/>
    <col min="1610" max="1610" width="6.85546875" customWidth="1"/>
    <col min="1611" max="1611" width="7.42578125" customWidth="1"/>
    <col min="1612" max="1612" width="3.5703125" customWidth="1"/>
    <col min="1613" max="1613" width="4.42578125" customWidth="1"/>
    <col min="1614" max="1614" width="6" customWidth="1"/>
    <col min="1615" max="1615" width="6.28515625" customWidth="1"/>
    <col min="1616" max="1616" width="7.42578125" customWidth="1"/>
    <col min="1617" max="1617" width="7.140625" customWidth="1"/>
    <col min="1618" max="1618" width="7.28515625" customWidth="1"/>
    <col min="1619" max="1619" width="4.42578125" customWidth="1"/>
    <col min="1620" max="1620" width="4.85546875" customWidth="1"/>
    <col min="1621" max="1621" width="7.5703125" customWidth="1"/>
    <col min="1622" max="1622" width="8.5703125" customWidth="1"/>
    <col min="1623" max="1623" width="8.85546875" customWidth="1"/>
    <col min="1624" max="1624" width="6.28515625" customWidth="1"/>
    <col min="1625" max="1625" width="7" customWidth="1"/>
    <col min="1626" max="1626" width="4" customWidth="1"/>
    <col min="1627" max="1627" width="4.42578125" customWidth="1"/>
    <col min="1628" max="1628" width="6" customWidth="1"/>
    <col min="1629" max="1629" width="7.7109375" customWidth="1"/>
    <col min="1630" max="1630" width="9.42578125" customWidth="1"/>
    <col min="1631" max="1631" width="7.5703125" customWidth="1"/>
    <col min="1632" max="1632" width="5.42578125" customWidth="1"/>
    <col min="1633" max="1633" width="7.5703125" customWidth="1"/>
    <col min="1634" max="1635" width="4.28515625" customWidth="1"/>
    <col min="1636" max="1636" width="5.140625" customWidth="1"/>
    <col min="1637" max="1637" width="7.85546875" customWidth="1"/>
    <col min="1638" max="1638" width="7.5703125" customWidth="1"/>
    <col min="1639" max="1639" width="7.28515625" customWidth="1"/>
    <col min="1640" max="1640" width="5.85546875" customWidth="1"/>
    <col min="1641" max="1641" width="7" customWidth="1"/>
    <col min="1642" max="1643" width="4.5703125" customWidth="1"/>
    <col min="1644" max="1644" width="6.5703125" customWidth="1"/>
    <col min="1645" max="1659" width="0" hidden="1" customWidth="1"/>
    <col min="1660" max="1660" width="6.5703125" customWidth="1"/>
    <col min="1661" max="1661" width="9.42578125" customWidth="1"/>
    <col min="1662" max="1662" width="11.85546875" customWidth="1"/>
    <col min="1663" max="1664" width="5.140625" customWidth="1"/>
    <col min="1665" max="1665" width="7" customWidth="1"/>
    <col min="1666" max="1666" width="21.85546875" customWidth="1"/>
    <col min="1667" max="1667" width="44.85546875" customWidth="1"/>
    <col min="1668" max="1668" width="9.42578125" customWidth="1"/>
    <col min="1669" max="1669" width="7.7109375" customWidth="1"/>
    <col min="1670" max="1675" width="4.7109375" customWidth="1"/>
    <col min="1676" max="1676" width="5" customWidth="1"/>
    <col min="1793" max="1793" width="3.5703125" customWidth="1"/>
    <col min="1794" max="1794" width="21.42578125" customWidth="1"/>
    <col min="1795" max="1795" width="40.28515625" customWidth="1"/>
    <col min="1796" max="1796" width="10.5703125" customWidth="1"/>
    <col min="1797" max="1797" width="26.7109375" customWidth="1"/>
    <col min="1798" max="1798" width="23" customWidth="1"/>
    <col min="1799" max="1799" width="12.28515625" customWidth="1"/>
    <col min="1800" max="1800" width="6.140625" customWidth="1"/>
    <col min="1801" max="1801" width="6.28515625" customWidth="1"/>
    <col min="1802" max="1802" width="6.5703125" customWidth="1"/>
    <col min="1803" max="1803" width="7.28515625" customWidth="1"/>
    <col min="1804" max="1804" width="8.140625" customWidth="1"/>
    <col min="1805" max="1805" width="6.28515625" customWidth="1"/>
    <col min="1806" max="1806" width="4.85546875" customWidth="1"/>
    <col min="1807" max="1807" width="7" customWidth="1"/>
    <col min="1808" max="1808" width="8" customWidth="1"/>
    <col min="1809" max="1810" width="7" customWidth="1"/>
    <col min="1811" max="1811" width="7.42578125" customWidth="1"/>
    <col min="1812" max="1812" width="4.140625" customWidth="1"/>
    <col min="1813" max="1813" width="6" customWidth="1"/>
    <col min="1814" max="1814" width="6.5703125" customWidth="1"/>
    <col min="1815" max="1815" width="6.42578125" customWidth="1"/>
    <col min="1816" max="1816" width="6.140625" customWidth="1"/>
    <col min="1817" max="1817" width="6" customWidth="1"/>
    <col min="1818" max="1818" width="7.42578125" customWidth="1"/>
    <col min="1819" max="1819" width="5.140625" customWidth="1"/>
    <col min="1820" max="1820" width="4.140625" customWidth="1"/>
    <col min="1821" max="1821" width="7.140625" customWidth="1"/>
    <col min="1822" max="1822" width="6.85546875" customWidth="1"/>
    <col min="1823" max="1823" width="7.7109375" customWidth="1"/>
    <col min="1824" max="1824" width="7" customWidth="1"/>
    <col min="1825" max="1825" width="8" customWidth="1"/>
    <col min="1826" max="1826" width="4.140625" customWidth="1"/>
    <col min="1827" max="1827" width="4.7109375" customWidth="1"/>
    <col min="1828" max="1828" width="7.28515625" customWidth="1"/>
    <col min="1829" max="1829" width="6.5703125" customWidth="1"/>
    <col min="1830" max="1830" width="7.7109375" customWidth="1"/>
    <col min="1831" max="1831" width="7" customWidth="1"/>
    <col min="1832" max="1832" width="7.42578125" customWidth="1"/>
    <col min="1833" max="1833" width="4.28515625" customWidth="1"/>
    <col min="1834" max="1834" width="4.7109375" customWidth="1"/>
    <col min="1835" max="1835" width="6.28515625" customWidth="1"/>
    <col min="1836" max="1836" width="6.42578125" customWidth="1"/>
    <col min="1837" max="1837" width="6.85546875" customWidth="1"/>
    <col min="1838" max="1838" width="6.7109375" customWidth="1"/>
    <col min="1839" max="1839" width="7.7109375" customWidth="1"/>
    <col min="1840" max="1840" width="3.7109375" customWidth="1"/>
    <col min="1841" max="1841" width="4.140625" customWidth="1"/>
    <col min="1842" max="1842" width="7.42578125" customWidth="1"/>
    <col min="1843" max="1843" width="6.5703125" customWidth="1"/>
    <col min="1844" max="1844" width="6.85546875" customWidth="1"/>
    <col min="1845" max="1845" width="5.5703125" customWidth="1"/>
    <col min="1846" max="1846" width="7.5703125" customWidth="1"/>
    <col min="1847" max="1847" width="4" customWidth="1"/>
    <col min="1848" max="1848" width="6.42578125" customWidth="1"/>
    <col min="1849" max="1850" width="5.85546875" customWidth="1"/>
    <col min="1851" max="1851" width="6.85546875" customWidth="1"/>
    <col min="1852" max="1853" width="7.5703125" customWidth="1"/>
    <col min="1854" max="1854" width="4" customWidth="1"/>
    <col min="1855" max="1855" width="4.28515625" customWidth="1"/>
    <col min="1856" max="1856" width="6.42578125" customWidth="1"/>
    <col min="1857" max="1857" width="6.5703125" customWidth="1"/>
    <col min="1858" max="1858" width="6.28515625" customWidth="1"/>
    <col min="1859" max="1859" width="6.140625" customWidth="1"/>
    <col min="1860" max="1860" width="7" customWidth="1"/>
    <col min="1861" max="1861" width="4" customWidth="1"/>
    <col min="1862" max="1862" width="4.28515625" customWidth="1"/>
    <col min="1863" max="1863" width="7.85546875" customWidth="1"/>
    <col min="1864" max="1864" width="5.7109375" customWidth="1"/>
    <col min="1865" max="1865" width="6.7109375" customWidth="1"/>
    <col min="1866" max="1866" width="6.85546875" customWidth="1"/>
    <col min="1867" max="1867" width="7.42578125" customWidth="1"/>
    <col min="1868" max="1868" width="3.5703125" customWidth="1"/>
    <col min="1869" max="1869" width="4.42578125" customWidth="1"/>
    <col min="1870" max="1870" width="6" customWidth="1"/>
    <col min="1871" max="1871" width="6.28515625" customWidth="1"/>
    <col min="1872" max="1872" width="7.42578125" customWidth="1"/>
    <col min="1873" max="1873" width="7.140625" customWidth="1"/>
    <col min="1874" max="1874" width="7.28515625" customWidth="1"/>
    <col min="1875" max="1875" width="4.42578125" customWidth="1"/>
    <col min="1876" max="1876" width="4.85546875" customWidth="1"/>
    <col min="1877" max="1877" width="7.5703125" customWidth="1"/>
    <col min="1878" max="1878" width="8.5703125" customWidth="1"/>
    <col min="1879" max="1879" width="8.85546875" customWidth="1"/>
    <col min="1880" max="1880" width="6.28515625" customWidth="1"/>
    <col min="1881" max="1881" width="7" customWidth="1"/>
    <col min="1882" max="1882" width="4" customWidth="1"/>
    <col min="1883" max="1883" width="4.42578125" customWidth="1"/>
    <col min="1884" max="1884" width="6" customWidth="1"/>
    <col min="1885" max="1885" width="7.7109375" customWidth="1"/>
    <col min="1886" max="1886" width="9.42578125" customWidth="1"/>
    <col min="1887" max="1887" width="7.5703125" customWidth="1"/>
    <col min="1888" max="1888" width="5.42578125" customWidth="1"/>
    <col min="1889" max="1889" width="7.5703125" customWidth="1"/>
    <col min="1890" max="1891" width="4.28515625" customWidth="1"/>
    <col min="1892" max="1892" width="5.140625" customWidth="1"/>
    <col min="1893" max="1893" width="7.85546875" customWidth="1"/>
    <col min="1894" max="1894" width="7.5703125" customWidth="1"/>
    <col min="1895" max="1895" width="7.28515625" customWidth="1"/>
    <col min="1896" max="1896" width="5.85546875" customWidth="1"/>
    <col min="1897" max="1897" width="7" customWidth="1"/>
    <col min="1898" max="1899" width="4.5703125" customWidth="1"/>
    <col min="1900" max="1900" width="6.5703125" customWidth="1"/>
    <col min="1901" max="1915" width="0" hidden="1" customWidth="1"/>
    <col min="1916" max="1916" width="6.5703125" customWidth="1"/>
    <col min="1917" max="1917" width="9.42578125" customWidth="1"/>
    <col min="1918" max="1918" width="11.85546875" customWidth="1"/>
    <col min="1919" max="1920" width="5.140625" customWidth="1"/>
    <col min="1921" max="1921" width="7" customWidth="1"/>
    <col min="1922" max="1922" width="21.85546875" customWidth="1"/>
    <col min="1923" max="1923" width="44.85546875" customWidth="1"/>
    <col min="1924" max="1924" width="9.42578125" customWidth="1"/>
    <col min="1925" max="1925" width="7.7109375" customWidth="1"/>
    <col min="1926" max="1931" width="4.7109375" customWidth="1"/>
    <col min="1932" max="1932" width="5" customWidth="1"/>
    <col min="2049" max="2049" width="3.5703125" customWidth="1"/>
    <col min="2050" max="2050" width="21.42578125" customWidth="1"/>
    <col min="2051" max="2051" width="40.28515625" customWidth="1"/>
    <col min="2052" max="2052" width="10.5703125" customWidth="1"/>
    <col min="2053" max="2053" width="26.7109375" customWidth="1"/>
    <col min="2054" max="2054" width="23" customWidth="1"/>
    <col min="2055" max="2055" width="12.28515625" customWidth="1"/>
    <col min="2056" max="2056" width="6.140625" customWidth="1"/>
    <col min="2057" max="2057" width="6.28515625" customWidth="1"/>
    <col min="2058" max="2058" width="6.5703125" customWidth="1"/>
    <col min="2059" max="2059" width="7.28515625" customWidth="1"/>
    <col min="2060" max="2060" width="8.140625" customWidth="1"/>
    <col min="2061" max="2061" width="6.28515625" customWidth="1"/>
    <col min="2062" max="2062" width="4.85546875" customWidth="1"/>
    <col min="2063" max="2063" width="7" customWidth="1"/>
    <col min="2064" max="2064" width="8" customWidth="1"/>
    <col min="2065" max="2066" width="7" customWidth="1"/>
    <col min="2067" max="2067" width="7.42578125" customWidth="1"/>
    <col min="2068" max="2068" width="4.140625" customWidth="1"/>
    <col min="2069" max="2069" width="6" customWidth="1"/>
    <col min="2070" max="2070" width="6.5703125" customWidth="1"/>
    <col min="2071" max="2071" width="6.42578125" customWidth="1"/>
    <col min="2072" max="2072" width="6.140625" customWidth="1"/>
    <col min="2073" max="2073" width="6" customWidth="1"/>
    <col min="2074" max="2074" width="7.42578125" customWidth="1"/>
    <col min="2075" max="2075" width="5.140625" customWidth="1"/>
    <col min="2076" max="2076" width="4.140625" customWidth="1"/>
    <col min="2077" max="2077" width="7.140625" customWidth="1"/>
    <col min="2078" max="2078" width="6.85546875" customWidth="1"/>
    <col min="2079" max="2079" width="7.7109375" customWidth="1"/>
    <col min="2080" max="2080" width="7" customWidth="1"/>
    <col min="2081" max="2081" width="8" customWidth="1"/>
    <col min="2082" max="2082" width="4.140625" customWidth="1"/>
    <col min="2083" max="2083" width="4.7109375" customWidth="1"/>
    <col min="2084" max="2084" width="7.28515625" customWidth="1"/>
    <col min="2085" max="2085" width="6.5703125" customWidth="1"/>
    <col min="2086" max="2086" width="7.7109375" customWidth="1"/>
    <col min="2087" max="2087" width="7" customWidth="1"/>
    <col min="2088" max="2088" width="7.42578125" customWidth="1"/>
    <col min="2089" max="2089" width="4.28515625" customWidth="1"/>
    <col min="2090" max="2090" width="4.7109375" customWidth="1"/>
    <col min="2091" max="2091" width="6.28515625" customWidth="1"/>
    <col min="2092" max="2092" width="6.42578125" customWidth="1"/>
    <col min="2093" max="2093" width="6.85546875" customWidth="1"/>
    <col min="2094" max="2094" width="6.7109375" customWidth="1"/>
    <col min="2095" max="2095" width="7.7109375" customWidth="1"/>
    <col min="2096" max="2096" width="3.7109375" customWidth="1"/>
    <col min="2097" max="2097" width="4.140625" customWidth="1"/>
    <col min="2098" max="2098" width="7.42578125" customWidth="1"/>
    <col min="2099" max="2099" width="6.5703125" customWidth="1"/>
    <col min="2100" max="2100" width="6.85546875" customWidth="1"/>
    <col min="2101" max="2101" width="5.5703125" customWidth="1"/>
    <col min="2102" max="2102" width="7.5703125" customWidth="1"/>
    <col min="2103" max="2103" width="4" customWidth="1"/>
    <col min="2104" max="2104" width="6.42578125" customWidth="1"/>
    <col min="2105" max="2106" width="5.85546875" customWidth="1"/>
    <col min="2107" max="2107" width="6.85546875" customWidth="1"/>
    <col min="2108" max="2109" width="7.5703125" customWidth="1"/>
    <col min="2110" max="2110" width="4" customWidth="1"/>
    <col min="2111" max="2111" width="4.28515625" customWidth="1"/>
    <col min="2112" max="2112" width="6.42578125" customWidth="1"/>
    <col min="2113" max="2113" width="6.5703125" customWidth="1"/>
    <col min="2114" max="2114" width="6.28515625" customWidth="1"/>
    <col min="2115" max="2115" width="6.140625" customWidth="1"/>
    <col min="2116" max="2116" width="7" customWidth="1"/>
    <col min="2117" max="2117" width="4" customWidth="1"/>
    <col min="2118" max="2118" width="4.28515625" customWidth="1"/>
    <col min="2119" max="2119" width="7.85546875" customWidth="1"/>
    <col min="2120" max="2120" width="5.7109375" customWidth="1"/>
    <col min="2121" max="2121" width="6.7109375" customWidth="1"/>
    <col min="2122" max="2122" width="6.85546875" customWidth="1"/>
    <col min="2123" max="2123" width="7.42578125" customWidth="1"/>
    <col min="2124" max="2124" width="3.5703125" customWidth="1"/>
    <col min="2125" max="2125" width="4.42578125" customWidth="1"/>
    <col min="2126" max="2126" width="6" customWidth="1"/>
    <col min="2127" max="2127" width="6.28515625" customWidth="1"/>
    <col min="2128" max="2128" width="7.42578125" customWidth="1"/>
    <col min="2129" max="2129" width="7.140625" customWidth="1"/>
    <col min="2130" max="2130" width="7.28515625" customWidth="1"/>
    <col min="2131" max="2131" width="4.42578125" customWidth="1"/>
    <col min="2132" max="2132" width="4.85546875" customWidth="1"/>
    <col min="2133" max="2133" width="7.5703125" customWidth="1"/>
    <col min="2134" max="2134" width="8.5703125" customWidth="1"/>
    <col min="2135" max="2135" width="8.85546875" customWidth="1"/>
    <col min="2136" max="2136" width="6.28515625" customWidth="1"/>
    <col min="2137" max="2137" width="7" customWidth="1"/>
    <col min="2138" max="2138" width="4" customWidth="1"/>
    <col min="2139" max="2139" width="4.42578125" customWidth="1"/>
    <col min="2140" max="2140" width="6" customWidth="1"/>
    <col min="2141" max="2141" width="7.7109375" customWidth="1"/>
    <col min="2142" max="2142" width="9.42578125" customWidth="1"/>
    <col min="2143" max="2143" width="7.5703125" customWidth="1"/>
    <col min="2144" max="2144" width="5.42578125" customWidth="1"/>
    <col min="2145" max="2145" width="7.5703125" customWidth="1"/>
    <col min="2146" max="2147" width="4.28515625" customWidth="1"/>
    <col min="2148" max="2148" width="5.140625" customWidth="1"/>
    <col min="2149" max="2149" width="7.85546875" customWidth="1"/>
    <col min="2150" max="2150" width="7.5703125" customWidth="1"/>
    <col min="2151" max="2151" width="7.28515625" customWidth="1"/>
    <col min="2152" max="2152" width="5.85546875" customWidth="1"/>
    <col min="2153" max="2153" width="7" customWidth="1"/>
    <col min="2154" max="2155" width="4.5703125" customWidth="1"/>
    <col min="2156" max="2156" width="6.5703125" customWidth="1"/>
    <col min="2157" max="2171" width="0" hidden="1" customWidth="1"/>
    <col min="2172" max="2172" width="6.5703125" customWidth="1"/>
    <col min="2173" max="2173" width="9.42578125" customWidth="1"/>
    <col min="2174" max="2174" width="11.85546875" customWidth="1"/>
    <col min="2175" max="2176" width="5.140625" customWidth="1"/>
    <col min="2177" max="2177" width="7" customWidth="1"/>
    <col min="2178" max="2178" width="21.85546875" customWidth="1"/>
    <col min="2179" max="2179" width="44.85546875" customWidth="1"/>
    <col min="2180" max="2180" width="9.42578125" customWidth="1"/>
    <col min="2181" max="2181" width="7.7109375" customWidth="1"/>
    <col min="2182" max="2187" width="4.7109375" customWidth="1"/>
    <col min="2188" max="2188" width="5" customWidth="1"/>
    <col min="2305" max="2305" width="3.5703125" customWidth="1"/>
    <col min="2306" max="2306" width="21.42578125" customWidth="1"/>
    <col min="2307" max="2307" width="40.28515625" customWidth="1"/>
    <col min="2308" max="2308" width="10.5703125" customWidth="1"/>
    <col min="2309" max="2309" width="26.7109375" customWidth="1"/>
    <col min="2310" max="2310" width="23" customWidth="1"/>
    <col min="2311" max="2311" width="12.28515625" customWidth="1"/>
    <col min="2312" max="2312" width="6.140625" customWidth="1"/>
    <col min="2313" max="2313" width="6.28515625" customWidth="1"/>
    <col min="2314" max="2314" width="6.5703125" customWidth="1"/>
    <col min="2315" max="2315" width="7.28515625" customWidth="1"/>
    <col min="2316" max="2316" width="8.140625" customWidth="1"/>
    <col min="2317" max="2317" width="6.28515625" customWidth="1"/>
    <col min="2318" max="2318" width="4.85546875" customWidth="1"/>
    <col min="2319" max="2319" width="7" customWidth="1"/>
    <col min="2320" max="2320" width="8" customWidth="1"/>
    <col min="2321" max="2322" width="7" customWidth="1"/>
    <col min="2323" max="2323" width="7.42578125" customWidth="1"/>
    <col min="2324" max="2324" width="4.140625" customWidth="1"/>
    <col min="2325" max="2325" width="6" customWidth="1"/>
    <col min="2326" max="2326" width="6.5703125" customWidth="1"/>
    <col min="2327" max="2327" width="6.42578125" customWidth="1"/>
    <col min="2328" max="2328" width="6.140625" customWidth="1"/>
    <col min="2329" max="2329" width="6" customWidth="1"/>
    <col min="2330" max="2330" width="7.42578125" customWidth="1"/>
    <col min="2331" max="2331" width="5.140625" customWidth="1"/>
    <col min="2332" max="2332" width="4.140625" customWidth="1"/>
    <col min="2333" max="2333" width="7.140625" customWidth="1"/>
    <col min="2334" max="2334" width="6.85546875" customWidth="1"/>
    <col min="2335" max="2335" width="7.7109375" customWidth="1"/>
    <col min="2336" max="2336" width="7" customWidth="1"/>
    <col min="2337" max="2337" width="8" customWidth="1"/>
    <col min="2338" max="2338" width="4.140625" customWidth="1"/>
    <col min="2339" max="2339" width="4.7109375" customWidth="1"/>
    <col min="2340" max="2340" width="7.28515625" customWidth="1"/>
    <col min="2341" max="2341" width="6.5703125" customWidth="1"/>
    <col min="2342" max="2342" width="7.7109375" customWidth="1"/>
    <col min="2343" max="2343" width="7" customWidth="1"/>
    <col min="2344" max="2344" width="7.42578125" customWidth="1"/>
    <col min="2345" max="2345" width="4.28515625" customWidth="1"/>
    <col min="2346" max="2346" width="4.7109375" customWidth="1"/>
    <col min="2347" max="2347" width="6.28515625" customWidth="1"/>
    <col min="2348" max="2348" width="6.42578125" customWidth="1"/>
    <col min="2349" max="2349" width="6.85546875" customWidth="1"/>
    <col min="2350" max="2350" width="6.7109375" customWidth="1"/>
    <col min="2351" max="2351" width="7.7109375" customWidth="1"/>
    <col min="2352" max="2352" width="3.7109375" customWidth="1"/>
    <col min="2353" max="2353" width="4.140625" customWidth="1"/>
    <col min="2354" max="2354" width="7.42578125" customWidth="1"/>
    <col min="2355" max="2355" width="6.5703125" customWidth="1"/>
    <col min="2356" max="2356" width="6.85546875" customWidth="1"/>
    <col min="2357" max="2357" width="5.5703125" customWidth="1"/>
    <col min="2358" max="2358" width="7.5703125" customWidth="1"/>
    <col min="2359" max="2359" width="4" customWidth="1"/>
    <col min="2360" max="2360" width="6.42578125" customWidth="1"/>
    <col min="2361" max="2362" width="5.85546875" customWidth="1"/>
    <col min="2363" max="2363" width="6.85546875" customWidth="1"/>
    <col min="2364" max="2365" width="7.5703125" customWidth="1"/>
    <col min="2366" max="2366" width="4" customWidth="1"/>
    <col min="2367" max="2367" width="4.28515625" customWidth="1"/>
    <col min="2368" max="2368" width="6.42578125" customWidth="1"/>
    <col min="2369" max="2369" width="6.5703125" customWidth="1"/>
    <col min="2370" max="2370" width="6.28515625" customWidth="1"/>
    <col min="2371" max="2371" width="6.140625" customWidth="1"/>
    <col min="2372" max="2372" width="7" customWidth="1"/>
    <col min="2373" max="2373" width="4" customWidth="1"/>
    <col min="2374" max="2374" width="4.28515625" customWidth="1"/>
    <col min="2375" max="2375" width="7.85546875" customWidth="1"/>
    <col min="2376" max="2376" width="5.7109375" customWidth="1"/>
    <col min="2377" max="2377" width="6.7109375" customWidth="1"/>
    <col min="2378" max="2378" width="6.85546875" customWidth="1"/>
    <col min="2379" max="2379" width="7.42578125" customWidth="1"/>
    <col min="2380" max="2380" width="3.5703125" customWidth="1"/>
    <col min="2381" max="2381" width="4.42578125" customWidth="1"/>
    <col min="2382" max="2382" width="6" customWidth="1"/>
    <col min="2383" max="2383" width="6.28515625" customWidth="1"/>
    <col min="2384" max="2384" width="7.42578125" customWidth="1"/>
    <col min="2385" max="2385" width="7.140625" customWidth="1"/>
    <col min="2386" max="2386" width="7.28515625" customWidth="1"/>
    <col min="2387" max="2387" width="4.42578125" customWidth="1"/>
    <col min="2388" max="2388" width="4.85546875" customWidth="1"/>
    <col min="2389" max="2389" width="7.5703125" customWidth="1"/>
    <col min="2390" max="2390" width="8.5703125" customWidth="1"/>
    <col min="2391" max="2391" width="8.85546875" customWidth="1"/>
    <col min="2392" max="2392" width="6.28515625" customWidth="1"/>
    <col min="2393" max="2393" width="7" customWidth="1"/>
    <col min="2394" max="2394" width="4" customWidth="1"/>
    <col min="2395" max="2395" width="4.42578125" customWidth="1"/>
    <col min="2396" max="2396" width="6" customWidth="1"/>
    <col min="2397" max="2397" width="7.7109375" customWidth="1"/>
    <col min="2398" max="2398" width="9.42578125" customWidth="1"/>
    <col min="2399" max="2399" width="7.5703125" customWidth="1"/>
    <col min="2400" max="2400" width="5.42578125" customWidth="1"/>
    <col min="2401" max="2401" width="7.5703125" customWidth="1"/>
    <col min="2402" max="2403" width="4.28515625" customWidth="1"/>
    <col min="2404" max="2404" width="5.140625" customWidth="1"/>
    <col min="2405" max="2405" width="7.85546875" customWidth="1"/>
    <col min="2406" max="2406" width="7.5703125" customWidth="1"/>
    <col min="2407" max="2407" width="7.28515625" customWidth="1"/>
    <col min="2408" max="2408" width="5.85546875" customWidth="1"/>
    <col min="2409" max="2409" width="7" customWidth="1"/>
    <col min="2410" max="2411" width="4.5703125" customWidth="1"/>
    <col min="2412" max="2412" width="6.5703125" customWidth="1"/>
    <col min="2413" max="2427" width="0" hidden="1" customWidth="1"/>
    <col min="2428" max="2428" width="6.5703125" customWidth="1"/>
    <col min="2429" max="2429" width="9.42578125" customWidth="1"/>
    <col min="2430" max="2430" width="11.85546875" customWidth="1"/>
    <col min="2431" max="2432" width="5.140625" customWidth="1"/>
    <col min="2433" max="2433" width="7" customWidth="1"/>
    <col min="2434" max="2434" width="21.85546875" customWidth="1"/>
    <col min="2435" max="2435" width="44.85546875" customWidth="1"/>
    <col min="2436" max="2436" width="9.42578125" customWidth="1"/>
    <col min="2437" max="2437" width="7.7109375" customWidth="1"/>
    <col min="2438" max="2443" width="4.7109375" customWidth="1"/>
    <col min="2444" max="2444" width="5" customWidth="1"/>
    <col min="2561" max="2561" width="3.5703125" customWidth="1"/>
    <col min="2562" max="2562" width="21.42578125" customWidth="1"/>
    <col min="2563" max="2563" width="40.28515625" customWidth="1"/>
    <col min="2564" max="2564" width="10.5703125" customWidth="1"/>
    <col min="2565" max="2565" width="26.7109375" customWidth="1"/>
    <col min="2566" max="2566" width="23" customWidth="1"/>
    <col min="2567" max="2567" width="12.28515625" customWidth="1"/>
    <col min="2568" max="2568" width="6.140625" customWidth="1"/>
    <col min="2569" max="2569" width="6.28515625" customWidth="1"/>
    <col min="2570" max="2570" width="6.5703125" customWidth="1"/>
    <col min="2571" max="2571" width="7.28515625" customWidth="1"/>
    <col min="2572" max="2572" width="8.140625" customWidth="1"/>
    <col min="2573" max="2573" width="6.28515625" customWidth="1"/>
    <col min="2574" max="2574" width="4.85546875" customWidth="1"/>
    <col min="2575" max="2575" width="7" customWidth="1"/>
    <col min="2576" max="2576" width="8" customWidth="1"/>
    <col min="2577" max="2578" width="7" customWidth="1"/>
    <col min="2579" max="2579" width="7.42578125" customWidth="1"/>
    <col min="2580" max="2580" width="4.140625" customWidth="1"/>
    <col min="2581" max="2581" width="6" customWidth="1"/>
    <col min="2582" max="2582" width="6.5703125" customWidth="1"/>
    <col min="2583" max="2583" width="6.42578125" customWidth="1"/>
    <col min="2584" max="2584" width="6.140625" customWidth="1"/>
    <col min="2585" max="2585" width="6" customWidth="1"/>
    <col min="2586" max="2586" width="7.42578125" customWidth="1"/>
    <col min="2587" max="2587" width="5.140625" customWidth="1"/>
    <col min="2588" max="2588" width="4.140625" customWidth="1"/>
    <col min="2589" max="2589" width="7.140625" customWidth="1"/>
    <col min="2590" max="2590" width="6.85546875" customWidth="1"/>
    <col min="2591" max="2591" width="7.7109375" customWidth="1"/>
    <col min="2592" max="2592" width="7" customWidth="1"/>
    <col min="2593" max="2593" width="8" customWidth="1"/>
    <col min="2594" max="2594" width="4.140625" customWidth="1"/>
    <col min="2595" max="2595" width="4.7109375" customWidth="1"/>
    <col min="2596" max="2596" width="7.28515625" customWidth="1"/>
    <col min="2597" max="2597" width="6.5703125" customWidth="1"/>
    <col min="2598" max="2598" width="7.7109375" customWidth="1"/>
    <col min="2599" max="2599" width="7" customWidth="1"/>
    <col min="2600" max="2600" width="7.42578125" customWidth="1"/>
    <col min="2601" max="2601" width="4.28515625" customWidth="1"/>
    <col min="2602" max="2602" width="4.7109375" customWidth="1"/>
    <col min="2603" max="2603" width="6.28515625" customWidth="1"/>
    <col min="2604" max="2604" width="6.42578125" customWidth="1"/>
    <col min="2605" max="2605" width="6.85546875" customWidth="1"/>
    <col min="2606" max="2606" width="6.7109375" customWidth="1"/>
    <col min="2607" max="2607" width="7.7109375" customWidth="1"/>
    <col min="2608" max="2608" width="3.7109375" customWidth="1"/>
    <col min="2609" max="2609" width="4.140625" customWidth="1"/>
    <col min="2610" max="2610" width="7.42578125" customWidth="1"/>
    <col min="2611" max="2611" width="6.5703125" customWidth="1"/>
    <col min="2612" max="2612" width="6.85546875" customWidth="1"/>
    <col min="2613" max="2613" width="5.5703125" customWidth="1"/>
    <col min="2614" max="2614" width="7.5703125" customWidth="1"/>
    <col min="2615" max="2615" width="4" customWidth="1"/>
    <col min="2616" max="2616" width="6.42578125" customWidth="1"/>
    <col min="2617" max="2618" width="5.85546875" customWidth="1"/>
    <col min="2619" max="2619" width="6.85546875" customWidth="1"/>
    <col min="2620" max="2621" width="7.5703125" customWidth="1"/>
    <col min="2622" max="2622" width="4" customWidth="1"/>
    <col min="2623" max="2623" width="4.28515625" customWidth="1"/>
    <col min="2624" max="2624" width="6.42578125" customWidth="1"/>
    <col min="2625" max="2625" width="6.5703125" customWidth="1"/>
    <col min="2626" max="2626" width="6.28515625" customWidth="1"/>
    <col min="2627" max="2627" width="6.140625" customWidth="1"/>
    <col min="2628" max="2628" width="7" customWidth="1"/>
    <col min="2629" max="2629" width="4" customWidth="1"/>
    <col min="2630" max="2630" width="4.28515625" customWidth="1"/>
    <col min="2631" max="2631" width="7.85546875" customWidth="1"/>
    <col min="2632" max="2632" width="5.7109375" customWidth="1"/>
    <col min="2633" max="2633" width="6.7109375" customWidth="1"/>
    <col min="2634" max="2634" width="6.85546875" customWidth="1"/>
    <col min="2635" max="2635" width="7.42578125" customWidth="1"/>
    <col min="2636" max="2636" width="3.5703125" customWidth="1"/>
    <col min="2637" max="2637" width="4.42578125" customWidth="1"/>
    <col min="2638" max="2638" width="6" customWidth="1"/>
    <col min="2639" max="2639" width="6.28515625" customWidth="1"/>
    <col min="2640" max="2640" width="7.42578125" customWidth="1"/>
    <col min="2641" max="2641" width="7.140625" customWidth="1"/>
    <col min="2642" max="2642" width="7.28515625" customWidth="1"/>
    <col min="2643" max="2643" width="4.42578125" customWidth="1"/>
    <col min="2644" max="2644" width="4.85546875" customWidth="1"/>
    <col min="2645" max="2645" width="7.5703125" customWidth="1"/>
    <col min="2646" max="2646" width="8.5703125" customWidth="1"/>
    <col min="2647" max="2647" width="8.85546875" customWidth="1"/>
    <col min="2648" max="2648" width="6.28515625" customWidth="1"/>
    <col min="2649" max="2649" width="7" customWidth="1"/>
    <col min="2650" max="2650" width="4" customWidth="1"/>
    <col min="2651" max="2651" width="4.42578125" customWidth="1"/>
    <col min="2652" max="2652" width="6" customWidth="1"/>
    <col min="2653" max="2653" width="7.7109375" customWidth="1"/>
    <col min="2654" max="2654" width="9.42578125" customWidth="1"/>
    <col min="2655" max="2655" width="7.5703125" customWidth="1"/>
    <col min="2656" max="2656" width="5.42578125" customWidth="1"/>
    <col min="2657" max="2657" width="7.5703125" customWidth="1"/>
    <col min="2658" max="2659" width="4.28515625" customWidth="1"/>
    <col min="2660" max="2660" width="5.140625" customWidth="1"/>
    <col min="2661" max="2661" width="7.85546875" customWidth="1"/>
    <col min="2662" max="2662" width="7.5703125" customWidth="1"/>
    <col min="2663" max="2663" width="7.28515625" customWidth="1"/>
    <col min="2664" max="2664" width="5.85546875" customWidth="1"/>
    <col min="2665" max="2665" width="7" customWidth="1"/>
    <col min="2666" max="2667" width="4.5703125" customWidth="1"/>
    <col min="2668" max="2668" width="6.5703125" customWidth="1"/>
    <col min="2669" max="2683" width="0" hidden="1" customWidth="1"/>
    <col min="2684" max="2684" width="6.5703125" customWidth="1"/>
    <col min="2685" max="2685" width="9.42578125" customWidth="1"/>
    <col min="2686" max="2686" width="11.85546875" customWidth="1"/>
    <col min="2687" max="2688" width="5.140625" customWidth="1"/>
    <col min="2689" max="2689" width="7" customWidth="1"/>
    <col min="2690" max="2690" width="21.85546875" customWidth="1"/>
    <col min="2691" max="2691" width="44.85546875" customWidth="1"/>
    <col min="2692" max="2692" width="9.42578125" customWidth="1"/>
    <col min="2693" max="2693" width="7.7109375" customWidth="1"/>
    <col min="2694" max="2699" width="4.7109375" customWidth="1"/>
    <col min="2700" max="2700" width="5" customWidth="1"/>
    <col min="2817" max="2817" width="3.5703125" customWidth="1"/>
    <col min="2818" max="2818" width="21.42578125" customWidth="1"/>
    <col min="2819" max="2819" width="40.28515625" customWidth="1"/>
    <col min="2820" max="2820" width="10.5703125" customWidth="1"/>
    <col min="2821" max="2821" width="26.7109375" customWidth="1"/>
    <col min="2822" max="2822" width="23" customWidth="1"/>
    <col min="2823" max="2823" width="12.28515625" customWidth="1"/>
    <col min="2824" max="2824" width="6.140625" customWidth="1"/>
    <col min="2825" max="2825" width="6.28515625" customWidth="1"/>
    <col min="2826" max="2826" width="6.5703125" customWidth="1"/>
    <col min="2827" max="2827" width="7.28515625" customWidth="1"/>
    <col min="2828" max="2828" width="8.140625" customWidth="1"/>
    <col min="2829" max="2829" width="6.28515625" customWidth="1"/>
    <col min="2830" max="2830" width="4.85546875" customWidth="1"/>
    <col min="2831" max="2831" width="7" customWidth="1"/>
    <col min="2832" max="2832" width="8" customWidth="1"/>
    <col min="2833" max="2834" width="7" customWidth="1"/>
    <col min="2835" max="2835" width="7.42578125" customWidth="1"/>
    <col min="2836" max="2836" width="4.140625" customWidth="1"/>
    <col min="2837" max="2837" width="6" customWidth="1"/>
    <col min="2838" max="2838" width="6.5703125" customWidth="1"/>
    <col min="2839" max="2839" width="6.42578125" customWidth="1"/>
    <col min="2840" max="2840" width="6.140625" customWidth="1"/>
    <col min="2841" max="2841" width="6" customWidth="1"/>
    <col min="2842" max="2842" width="7.42578125" customWidth="1"/>
    <col min="2843" max="2843" width="5.140625" customWidth="1"/>
    <col min="2844" max="2844" width="4.140625" customWidth="1"/>
    <col min="2845" max="2845" width="7.140625" customWidth="1"/>
    <col min="2846" max="2846" width="6.85546875" customWidth="1"/>
    <col min="2847" max="2847" width="7.7109375" customWidth="1"/>
    <col min="2848" max="2848" width="7" customWidth="1"/>
    <col min="2849" max="2849" width="8" customWidth="1"/>
    <col min="2850" max="2850" width="4.140625" customWidth="1"/>
    <col min="2851" max="2851" width="4.7109375" customWidth="1"/>
    <col min="2852" max="2852" width="7.28515625" customWidth="1"/>
    <col min="2853" max="2853" width="6.5703125" customWidth="1"/>
    <col min="2854" max="2854" width="7.7109375" customWidth="1"/>
    <col min="2855" max="2855" width="7" customWidth="1"/>
    <col min="2856" max="2856" width="7.42578125" customWidth="1"/>
    <col min="2857" max="2857" width="4.28515625" customWidth="1"/>
    <col min="2858" max="2858" width="4.7109375" customWidth="1"/>
    <col min="2859" max="2859" width="6.28515625" customWidth="1"/>
    <col min="2860" max="2860" width="6.42578125" customWidth="1"/>
    <col min="2861" max="2861" width="6.85546875" customWidth="1"/>
    <col min="2862" max="2862" width="6.7109375" customWidth="1"/>
    <col min="2863" max="2863" width="7.7109375" customWidth="1"/>
    <col min="2864" max="2864" width="3.7109375" customWidth="1"/>
    <col min="2865" max="2865" width="4.140625" customWidth="1"/>
    <col min="2866" max="2866" width="7.42578125" customWidth="1"/>
    <col min="2867" max="2867" width="6.5703125" customWidth="1"/>
    <col min="2868" max="2868" width="6.85546875" customWidth="1"/>
    <col min="2869" max="2869" width="5.5703125" customWidth="1"/>
    <col min="2870" max="2870" width="7.5703125" customWidth="1"/>
    <col min="2871" max="2871" width="4" customWidth="1"/>
    <col min="2872" max="2872" width="6.42578125" customWidth="1"/>
    <col min="2873" max="2874" width="5.85546875" customWidth="1"/>
    <col min="2875" max="2875" width="6.85546875" customWidth="1"/>
    <col min="2876" max="2877" width="7.5703125" customWidth="1"/>
    <col min="2878" max="2878" width="4" customWidth="1"/>
    <col min="2879" max="2879" width="4.28515625" customWidth="1"/>
    <col min="2880" max="2880" width="6.42578125" customWidth="1"/>
    <col min="2881" max="2881" width="6.5703125" customWidth="1"/>
    <col min="2882" max="2882" width="6.28515625" customWidth="1"/>
    <col min="2883" max="2883" width="6.140625" customWidth="1"/>
    <col min="2884" max="2884" width="7" customWidth="1"/>
    <col min="2885" max="2885" width="4" customWidth="1"/>
    <col min="2886" max="2886" width="4.28515625" customWidth="1"/>
    <col min="2887" max="2887" width="7.85546875" customWidth="1"/>
    <col min="2888" max="2888" width="5.7109375" customWidth="1"/>
    <col min="2889" max="2889" width="6.7109375" customWidth="1"/>
    <col min="2890" max="2890" width="6.85546875" customWidth="1"/>
    <col min="2891" max="2891" width="7.42578125" customWidth="1"/>
    <col min="2892" max="2892" width="3.5703125" customWidth="1"/>
    <col min="2893" max="2893" width="4.42578125" customWidth="1"/>
    <col min="2894" max="2894" width="6" customWidth="1"/>
    <col min="2895" max="2895" width="6.28515625" customWidth="1"/>
    <col min="2896" max="2896" width="7.42578125" customWidth="1"/>
    <col min="2897" max="2897" width="7.140625" customWidth="1"/>
    <col min="2898" max="2898" width="7.28515625" customWidth="1"/>
    <col min="2899" max="2899" width="4.42578125" customWidth="1"/>
    <col min="2900" max="2900" width="4.85546875" customWidth="1"/>
    <col min="2901" max="2901" width="7.5703125" customWidth="1"/>
    <col min="2902" max="2902" width="8.5703125" customWidth="1"/>
    <col min="2903" max="2903" width="8.85546875" customWidth="1"/>
    <col min="2904" max="2904" width="6.28515625" customWidth="1"/>
    <col min="2905" max="2905" width="7" customWidth="1"/>
    <col min="2906" max="2906" width="4" customWidth="1"/>
    <col min="2907" max="2907" width="4.42578125" customWidth="1"/>
    <col min="2908" max="2908" width="6" customWidth="1"/>
    <col min="2909" max="2909" width="7.7109375" customWidth="1"/>
    <col min="2910" max="2910" width="9.42578125" customWidth="1"/>
    <col min="2911" max="2911" width="7.5703125" customWidth="1"/>
    <col min="2912" max="2912" width="5.42578125" customWidth="1"/>
    <col min="2913" max="2913" width="7.5703125" customWidth="1"/>
    <col min="2914" max="2915" width="4.28515625" customWidth="1"/>
    <col min="2916" max="2916" width="5.140625" customWidth="1"/>
    <col min="2917" max="2917" width="7.85546875" customWidth="1"/>
    <col min="2918" max="2918" width="7.5703125" customWidth="1"/>
    <col min="2919" max="2919" width="7.28515625" customWidth="1"/>
    <col min="2920" max="2920" width="5.85546875" customWidth="1"/>
    <col min="2921" max="2921" width="7" customWidth="1"/>
    <col min="2922" max="2923" width="4.5703125" customWidth="1"/>
    <col min="2924" max="2924" width="6.5703125" customWidth="1"/>
    <col min="2925" max="2939" width="0" hidden="1" customWidth="1"/>
    <col min="2940" max="2940" width="6.5703125" customWidth="1"/>
    <col min="2941" max="2941" width="9.42578125" customWidth="1"/>
    <col min="2942" max="2942" width="11.85546875" customWidth="1"/>
    <col min="2943" max="2944" width="5.140625" customWidth="1"/>
    <col min="2945" max="2945" width="7" customWidth="1"/>
    <col min="2946" max="2946" width="21.85546875" customWidth="1"/>
    <col min="2947" max="2947" width="44.85546875" customWidth="1"/>
    <col min="2948" max="2948" width="9.42578125" customWidth="1"/>
    <col min="2949" max="2949" width="7.7109375" customWidth="1"/>
    <col min="2950" max="2955" width="4.7109375" customWidth="1"/>
    <col min="2956" max="2956" width="5" customWidth="1"/>
    <col min="3073" max="3073" width="3.5703125" customWidth="1"/>
    <col min="3074" max="3074" width="21.42578125" customWidth="1"/>
    <col min="3075" max="3075" width="40.28515625" customWidth="1"/>
    <col min="3076" max="3076" width="10.5703125" customWidth="1"/>
    <col min="3077" max="3077" width="26.7109375" customWidth="1"/>
    <col min="3078" max="3078" width="23" customWidth="1"/>
    <col min="3079" max="3079" width="12.28515625" customWidth="1"/>
    <col min="3080" max="3080" width="6.140625" customWidth="1"/>
    <col min="3081" max="3081" width="6.28515625" customWidth="1"/>
    <col min="3082" max="3082" width="6.5703125" customWidth="1"/>
    <col min="3083" max="3083" width="7.28515625" customWidth="1"/>
    <col min="3084" max="3084" width="8.140625" customWidth="1"/>
    <col min="3085" max="3085" width="6.28515625" customWidth="1"/>
    <col min="3086" max="3086" width="4.85546875" customWidth="1"/>
    <col min="3087" max="3087" width="7" customWidth="1"/>
    <col min="3088" max="3088" width="8" customWidth="1"/>
    <col min="3089" max="3090" width="7" customWidth="1"/>
    <col min="3091" max="3091" width="7.42578125" customWidth="1"/>
    <col min="3092" max="3092" width="4.140625" customWidth="1"/>
    <col min="3093" max="3093" width="6" customWidth="1"/>
    <col min="3094" max="3094" width="6.5703125" customWidth="1"/>
    <col min="3095" max="3095" width="6.42578125" customWidth="1"/>
    <col min="3096" max="3096" width="6.140625" customWidth="1"/>
    <col min="3097" max="3097" width="6" customWidth="1"/>
    <col min="3098" max="3098" width="7.42578125" customWidth="1"/>
    <col min="3099" max="3099" width="5.140625" customWidth="1"/>
    <col min="3100" max="3100" width="4.140625" customWidth="1"/>
    <col min="3101" max="3101" width="7.140625" customWidth="1"/>
    <col min="3102" max="3102" width="6.85546875" customWidth="1"/>
    <col min="3103" max="3103" width="7.7109375" customWidth="1"/>
    <col min="3104" max="3104" width="7" customWidth="1"/>
    <col min="3105" max="3105" width="8" customWidth="1"/>
    <col min="3106" max="3106" width="4.140625" customWidth="1"/>
    <col min="3107" max="3107" width="4.7109375" customWidth="1"/>
    <col min="3108" max="3108" width="7.28515625" customWidth="1"/>
    <col min="3109" max="3109" width="6.5703125" customWidth="1"/>
    <col min="3110" max="3110" width="7.7109375" customWidth="1"/>
    <col min="3111" max="3111" width="7" customWidth="1"/>
    <col min="3112" max="3112" width="7.42578125" customWidth="1"/>
    <col min="3113" max="3113" width="4.28515625" customWidth="1"/>
    <col min="3114" max="3114" width="4.7109375" customWidth="1"/>
    <col min="3115" max="3115" width="6.28515625" customWidth="1"/>
    <col min="3116" max="3116" width="6.42578125" customWidth="1"/>
    <col min="3117" max="3117" width="6.85546875" customWidth="1"/>
    <col min="3118" max="3118" width="6.7109375" customWidth="1"/>
    <col min="3119" max="3119" width="7.7109375" customWidth="1"/>
    <col min="3120" max="3120" width="3.7109375" customWidth="1"/>
    <col min="3121" max="3121" width="4.140625" customWidth="1"/>
    <col min="3122" max="3122" width="7.42578125" customWidth="1"/>
    <col min="3123" max="3123" width="6.5703125" customWidth="1"/>
    <col min="3124" max="3124" width="6.85546875" customWidth="1"/>
    <col min="3125" max="3125" width="5.5703125" customWidth="1"/>
    <col min="3126" max="3126" width="7.5703125" customWidth="1"/>
    <col min="3127" max="3127" width="4" customWidth="1"/>
    <col min="3128" max="3128" width="6.42578125" customWidth="1"/>
    <col min="3129" max="3130" width="5.85546875" customWidth="1"/>
    <col min="3131" max="3131" width="6.85546875" customWidth="1"/>
    <col min="3132" max="3133" width="7.5703125" customWidth="1"/>
    <col min="3134" max="3134" width="4" customWidth="1"/>
    <col min="3135" max="3135" width="4.28515625" customWidth="1"/>
    <col min="3136" max="3136" width="6.42578125" customWidth="1"/>
    <col min="3137" max="3137" width="6.5703125" customWidth="1"/>
    <col min="3138" max="3138" width="6.28515625" customWidth="1"/>
    <col min="3139" max="3139" width="6.140625" customWidth="1"/>
    <col min="3140" max="3140" width="7" customWidth="1"/>
    <col min="3141" max="3141" width="4" customWidth="1"/>
    <col min="3142" max="3142" width="4.28515625" customWidth="1"/>
    <col min="3143" max="3143" width="7.85546875" customWidth="1"/>
    <col min="3144" max="3144" width="5.7109375" customWidth="1"/>
    <col min="3145" max="3145" width="6.7109375" customWidth="1"/>
    <col min="3146" max="3146" width="6.85546875" customWidth="1"/>
    <col min="3147" max="3147" width="7.42578125" customWidth="1"/>
    <col min="3148" max="3148" width="3.5703125" customWidth="1"/>
    <col min="3149" max="3149" width="4.42578125" customWidth="1"/>
    <col min="3150" max="3150" width="6" customWidth="1"/>
    <col min="3151" max="3151" width="6.28515625" customWidth="1"/>
    <col min="3152" max="3152" width="7.42578125" customWidth="1"/>
    <col min="3153" max="3153" width="7.140625" customWidth="1"/>
    <col min="3154" max="3154" width="7.28515625" customWidth="1"/>
    <col min="3155" max="3155" width="4.42578125" customWidth="1"/>
    <col min="3156" max="3156" width="4.85546875" customWidth="1"/>
    <col min="3157" max="3157" width="7.5703125" customWidth="1"/>
    <col min="3158" max="3158" width="8.5703125" customWidth="1"/>
    <col min="3159" max="3159" width="8.85546875" customWidth="1"/>
    <col min="3160" max="3160" width="6.28515625" customWidth="1"/>
    <col min="3161" max="3161" width="7" customWidth="1"/>
    <col min="3162" max="3162" width="4" customWidth="1"/>
    <col min="3163" max="3163" width="4.42578125" customWidth="1"/>
    <col min="3164" max="3164" width="6" customWidth="1"/>
    <col min="3165" max="3165" width="7.7109375" customWidth="1"/>
    <col min="3166" max="3166" width="9.42578125" customWidth="1"/>
    <col min="3167" max="3167" width="7.5703125" customWidth="1"/>
    <col min="3168" max="3168" width="5.42578125" customWidth="1"/>
    <col min="3169" max="3169" width="7.5703125" customWidth="1"/>
    <col min="3170" max="3171" width="4.28515625" customWidth="1"/>
    <col min="3172" max="3172" width="5.140625" customWidth="1"/>
    <col min="3173" max="3173" width="7.85546875" customWidth="1"/>
    <col min="3174" max="3174" width="7.5703125" customWidth="1"/>
    <col min="3175" max="3175" width="7.28515625" customWidth="1"/>
    <col min="3176" max="3176" width="5.85546875" customWidth="1"/>
    <col min="3177" max="3177" width="7" customWidth="1"/>
    <col min="3178" max="3179" width="4.5703125" customWidth="1"/>
    <col min="3180" max="3180" width="6.5703125" customWidth="1"/>
    <col min="3181" max="3195" width="0" hidden="1" customWidth="1"/>
    <col min="3196" max="3196" width="6.5703125" customWidth="1"/>
    <col min="3197" max="3197" width="9.42578125" customWidth="1"/>
    <col min="3198" max="3198" width="11.85546875" customWidth="1"/>
    <col min="3199" max="3200" width="5.140625" customWidth="1"/>
    <col min="3201" max="3201" width="7" customWidth="1"/>
    <col min="3202" max="3202" width="21.85546875" customWidth="1"/>
    <col min="3203" max="3203" width="44.85546875" customWidth="1"/>
    <col min="3204" max="3204" width="9.42578125" customWidth="1"/>
    <col min="3205" max="3205" width="7.7109375" customWidth="1"/>
    <col min="3206" max="3211" width="4.7109375" customWidth="1"/>
    <col min="3212" max="3212" width="5" customWidth="1"/>
    <col min="3329" max="3329" width="3.5703125" customWidth="1"/>
    <col min="3330" max="3330" width="21.42578125" customWidth="1"/>
    <col min="3331" max="3331" width="40.28515625" customWidth="1"/>
    <col min="3332" max="3332" width="10.5703125" customWidth="1"/>
    <col min="3333" max="3333" width="26.7109375" customWidth="1"/>
    <col min="3334" max="3334" width="23" customWidth="1"/>
    <col min="3335" max="3335" width="12.28515625" customWidth="1"/>
    <col min="3336" max="3336" width="6.140625" customWidth="1"/>
    <col min="3337" max="3337" width="6.28515625" customWidth="1"/>
    <col min="3338" max="3338" width="6.5703125" customWidth="1"/>
    <col min="3339" max="3339" width="7.28515625" customWidth="1"/>
    <col min="3340" max="3340" width="8.140625" customWidth="1"/>
    <col min="3341" max="3341" width="6.28515625" customWidth="1"/>
    <col min="3342" max="3342" width="4.85546875" customWidth="1"/>
    <col min="3343" max="3343" width="7" customWidth="1"/>
    <col min="3344" max="3344" width="8" customWidth="1"/>
    <col min="3345" max="3346" width="7" customWidth="1"/>
    <col min="3347" max="3347" width="7.42578125" customWidth="1"/>
    <col min="3348" max="3348" width="4.140625" customWidth="1"/>
    <col min="3349" max="3349" width="6" customWidth="1"/>
    <col min="3350" max="3350" width="6.5703125" customWidth="1"/>
    <col min="3351" max="3351" width="6.42578125" customWidth="1"/>
    <col min="3352" max="3352" width="6.140625" customWidth="1"/>
    <col min="3353" max="3353" width="6" customWidth="1"/>
    <col min="3354" max="3354" width="7.42578125" customWidth="1"/>
    <col min="3355" max="3355" width="5.140625" customWidth="1"/>
    <col min="3356" max="3356" width="4.140625" customWidth="1"/>
    <col min="3357" max="3357" width="7.140625" customWidth="1"/>
    <col min="3358" max="3358" width="6.85546875" customWidth="1"/>
    <col min="3359" max="3359" width="7.7109375" customWidth="1"/>
    <col min="3360" max="3360" width="7" customWidth="1"/>
    <col min="3361" max="3361" width="8" customWidth="1"/>
    <col min="3362" max="3362" width="4.140625" customWidth="1"/>
    <col min="3363" max="3363" width="4.7109375" customWidth="1"/>
    <col min="3364" max="3364" width="7.28515625" customWidth="1"/>
    <col min="3365" max="3365" width="6.5703125" customWidth="1"/>
    <col min="3366" max="3366" width="7.7109375" customWidth="1"/>
    <col min="3367" max="3367" width="7" customWidth="1"/>
    <col min="3368" max="3368" width="7.42578125" customWidth="1"/>
    <col min="3369" max="3369" width="4.28515625" customWidth="1"/>
    <col min="3370" max="3370" width="4.7109375" customWidth="1"/>
    <col min="3371" max="3371" width="6.28515625" customWidth="1"/>
    <col min="3372" max="3372" width="6.42578125" customWidth="1"/>
    <col min="3373" max="3373" width="6.85546875" customWidth="1"/>
    <col min="3374" max="3374" width="6.7109375" customWidth="1"/>
    <col min="3375" max="3375" width="7.7109375" customWidth="1"/>
    <col min="3376" max="3376" width="3.7109375" customWidth="1"/>
    <col min="3377" max="3377" width="4.140625" customWidth="1"/>
    <col min="3378" max="3378" width="7.42578125" customWidth="1"/>
    <col min="3379" max="3379" width="6.5703125" customWidth="1"/>
    <col min="3380" max="3380" width="6.85546875" customWidth="1"/>
    <col min="3381" max="3381" width="5.5703125" customWidth="1"/>
    <col min="3382" max="3382" width="7.5703125" customWidth="1"/>
    <col min="3383" max="3383" width="4" customWidth="1"/>
    <col min="3384" max="3384" width="6.42578125" customWidth="1"/>
    <col min="3385" max="3386" width="5.85546875" customWidth="1"/>
    <col min="3387" max="3387" width="6.85546875" customWidth="1"/>
    <col min="3388" max="3389" width="7.5703125" customWidth="1"/>
    <col min="3390" max="3390" width="4" customWidth="1"/>
    <col min="3391" max="3391" width="4.28515625" customWidth="1"/>
    <col min="3392" max="3392" width="6.42578125" customWidth="1"/>
    <col min="3393" max="3393" width="6.5703125" customWidth="1"/>
    <col min="3394" max="3394" width="6.28515625" customWidth="1"/>
    <col min="3395" max="3395" width="6.140625" customWidth="1"/>
    <col min="3396" max="3396" width="7" customWidth="1"/>
    <col min="3397" max="3397" width="4" customWidth="1"/>
    <col min="3398" max="3398" width="4.28515625" customWidth="1"/>
    <col min="3399" max="3399" width="7.85546875" customWidth="1"/>
    <col min="3400" max="3400" width="5.7109375" customWidth="1"/>
    <col min="3401" max="3401" width="6.7109375" customWidth="1"/>
    <col min="3402" max="3402" width="6.85546875" customWidth="1"/>
    <col min="3403" max="3403" width="7.42578125" customWidth="1"/>
    <col min="3404" max="3404" width="3.5703125" customWidth="1"/>
    <col min="3405" max="3405" width="4.42578125" customWidth="1"/>
    <col min="3406" max="3406" width="6" customWidth="1"/>
    <col min="3407" max="3407" width="6.28515625" customWidth="1"/>
    <col min="3408" max="3408" width="7.42578125" customWidth="1"/>
    <col min="3409" max="3409" width="7.140625" customWidth="1"/>
    <col min="3410" max="3410" width="7.28515625" customWidth="1"/>
    <col min="3411" max="3411" width="4.42578125" customWidth="1"/>
    <col min="3412" max="3412" width="4.85546875" customWidth="1"/>
    <col min="3413" max="3413" width="7.5703125" customWidth="1"/>
    <col min="3414" max="3414" width="8.5703125" customWidth="1"/>
    <col min="3415" max="3415" width="8.85546875" customWidth="1"/>
    <col min="3416" max="3416" width="6.28515625" customWidth="1"/>
    <col min="3417" max="3417" width="7" customWidth="1"/>
    <col min="3418" max="3418" width="4" customWidth="1"/>
    <col min="3419" max="3419" width="4.42578125" customWidth="1"/>
    <col min="3420" max="3420" width="6" customWidth="1"/>
    <col min="3421" max="3421" width="7.7109375" customWidth="1"/>
    <col min="3422" max="3422" width="9.42578125" customWidth="1"/>
    <col min="3423" max="3423" width="7.5703125" customWidth="1"/>
    <col min="3424" max="3424" width="5.42578125" customWidth="1"/>
    <col min="3425" max="3425" width="7.5703125" customWidth="1"/>
    <col min="3426" max="3427" width="4.28515625" customWidth="1"/>
    <col min="3428" max="3428" width="5.140625" customWidth="1"/>
    <col min="3429" max="3429" width="7.85546875" customWidth="1"/>
    <col min="3430" max="3430" width="7.5703125" customWidth="1"/>
    <col min="3431" max="3431" width="7.28515625" customWidth="1"/>
    <col min="3432" max="3432" width="5.85546875" customWidth="1"/>
    <col min="3433" max="3433" width="7" customWidth="1"/>
    <col min="3434" max="3435" width="4.5703125" customWidth="1"/>
    <col min="3436" max="3436" width="6.5703125" customWidth="1"/>
    <col min="3437" max="3451" width="0" hidden="1" customWidth="1"/>
    <col min="3452" max="3452" width="6.5703125" customWidth="1"/>
    <col min="3453" max="3453" width="9.42578125" customWidth="1"/>
    <col min="3454" max="3454" width="11.85546875" customWidth="1"/>
    <col min="3455" max="3456" width="5.140625" customWidth="1"/>
    <col min="3457" max="3457" width="7" customWidth="1"/>
    <col min="3458" max="3458" width="21.85546875" customWidth="1"/>
    <col min="3459" max="3459" width="44.85546875" customWidth="1"/>
    <col min="3460" max="3460" width="9.42578125" customWidth="1"/>
    <col min="3461" max="3461" width="7.7109375" customWidth="1"/>
    <col min="3462" max="3467" width="4.7109375" customWidth="1"/>
    <col min="3468" max="3468" width="5" customWidth="1"/>
    <col min="3585" max="3585" width="3.5703125" customWidth="1"/>
    <col min="3586" max="3586" width="21.42578125" customWidth="1"/>
    <col min="3587" max="3587" width="40.28515625" customWidth="1"/>
    <col min="3588" max="3588" width="10.5703125" customWidth="1"/>
    <col min="3589" max="3589" width="26.7109375" customWidth="1"/>
    <col min="3590" max="3590" width="23" customWidth="1"/>
    <col min="3591" max="3591" width="12.28515625" customWidth="1"/>
    <col min="3592" max="3592" width="6.140625" customWidth="1"/>
    <col min="3593" max="3593" width="6.28515625" customWidth="1"/>
    <col min="3594" max="3594" width="6.5703125" customWidth="1"/>
    <col min="3595" max="3595" width="7.28515625" customWidth="1"/>
    <col min="3596" max="3596" width="8.140625" customWidth="1"/>
    <col min="3597" max="3597" width="6.28515625" customWidth="1"/>
    <col min="3598" max="3598" width="4.85546875" customWidth="1"/>
    <col min="3599" max="3599" width="7" customWidth="1"/>
    <col min="3600" max="3600" width="8" customWidth="1"/>
    <col min="3601" max="3602" width="7" customWidth="1"/>
    <col min="3603" max="3603" width="7.42578125" customWidth="1"/>
    <col min="3604" max="3604" width="4.140625" customWidth="1"/>
    <col min="3605" max="3605" width="6" customWidth="1"/>
    <col min="3606" max="3606" width="6.5703125" customWidth="1"/>
    <col min="3607" max="3607" width="6.42578125" customWidth="1"/>
    <col min="3608" max="3608" width="6.140625" customWidth="1"/>
    <col min="3609" max="3609" width="6" customWidth="1"/>
    <col min="3610" max="3610" width="7.42578125" customWidth="1"/>
    <col min="3611" max="3611" width="5.140625" customWidth="1"/>
    <col min="3612" max="3612" width="4.140625" customWidth="1"/>
    <col min="3613" max="3613" width="7.140625" customWidth="1"/>
    <col min="3614" max="3614" width="6.85546875" customWidth="1"/>
    <col min="3615" max="3615" width="7.7109375" customWidth="1"/>
    <col min="3616" max="3616" width="7" customWidth="1"/>
    <col min="3617" max="3617" width="8" customWidth="1"/>
    <col min="3618" max="3618" width="4.140625" customWidth="1"/>
    <col min="3619" max="3619" width="4.7109375" customWidth="1"/>
    <col min="3620" max="3620" width="7.28515625" customWidth="1"/>
    <col min="3621" max="3621" width="6.5703125" customWidth="1"/>
    <col min="3622" max="3622" width="7.7109375" customWidth="1"/>
    <col min="3623" max="3623" width="7" customWidth="1"/>
    <col min="3624" max="3624" width="7.42578125" customWidth="1"/>
    <col min="3625" max="3625" width="4.28515625" customWidth="1"/>
    <col min="3626" max="3626" width="4.7109375" customWidth="1"/>
    <col min="3627" max="3627" width="6.28515625" customWidth="1"/>
    <col min="3628" max="3628" width="6.42578125" customWidth="1"/>
    <col min="3629" max="3629" width="6.85546875" customWidth="1"/>
    <col min="3630" max="3630" width="6.7109375" customWidth="1"/>
    <col min="3631" max="3631" width="7.7109375" customWidth="1"/>
    <col min="3632" max="3632" width="3.7109375" customWidth="1"/>
    <col min="3633" max="3633" width="4.140625" customWidth="1"/>
    <col min="3634" max="3634" width="7.42578125" customWidth="1"/>
    <col min="3635" max="3635" width="6.5703125" customWidth="1"/>
    <col min="3636" max="3636" width="6.85546875" customWidth="1"/>
    <col min="3637" max="3637" width="5.5703125" customWidth="1"/>
    <col min="3638" max="3638" width="7.5703125" customWidth="1"/>
    <col min="3639" max="3639" width="4" customWidth="1"/>
    <col min="3640" max="3640" width="6.42578125" customWidth="1"/>
    <col min="3641" max="3642" width="5.85546875" customWidth="1"/>
    <col min="3643" max="3643" width="6.85546875" customWidth="1"/>
    <col min="3644" max="3645" width="7.5703125" customWidth="1"/>
    <col min="3646" max="3646" width="4" customWidth="1"/>
    <col min="3647" max="3647" width="4.28515625" customWidth="1"/>
    <col min="3648" max="3648" width="6.42578125" customWidth="1"/>
    <col min="3649" max="3649" width="6.5703125" customWidth="1"/>
    <col min="3650" max="3650" width="6.28515625" customWidth="1"/>
    <col min="3651" max="3651" width="6.140625" customWidth="1"/>
    <col min="3652" max="3652" width="7" customWidth="1"/>
    <col min="3653" max="3653" width="4" customWidth="1"/>
    <col min="3654" max="3654" width="4.28515625" customWidth="1"/>
    <col min="3655" max="3655" width="7.85546875" customWidth="1"/>
    <col min="3656" max="3656" width="5.7109375" customWidth="1"/>
    <col min="3657" max="3657" width="6.7109375" customWidth="1"/>
    <col min="3658" max="3658" width="6.85546875" customWidth="1"/>
    <col min="3659" max="3659" width="7.42578125" customWidth="1"/>
    <col min="3660" max="3660" width="3.5703125" customWidth="1"/>
    <col min="3661" max="3661" width="4.42578125" customWidth="1"/>
    <col min="3662" max="3662" width="6" customWidth="1"/>
    <col min="3663" max="3663" width="6.28515625" customWidth="1"/>
    <col min="3664" max="3664" width="7.42578125" customWidth="1"/>
    <col min="3665" max="3665" width="7.140625" customWidth="1"/>
    <col min="3666" max="3666" width="7.28515625" customWidth="1"/>
    <col min="3667" max="3667" width="4.42578125" customWidth="1"/>
    <col min="3668" max="3668" width="4.85546875" customWidth="1"/>
    <col min="3669" max="3669" width="7.5703125" customWidth="1"/>
    <col min="3670" max="3670" width="8.5703125" customWidth="1"/>
    <col min="3671" max="3671" width="8.85546875" customWidth="1"/>
    <col min="3672" max="3672" width="6.28515625" customWidth="1"/>
    <col min="3673" max="3673" width="7" customWidth="1"/>
    <col min="3674" max="3674" width="4" customWidth="1"/>
    <col min="3675" max="3675" width="4.42578125" customWidth="1"/>
    <col min="3676" max="3676" width="6" customWidth="1"/>
    <col min="3677" max="3677" width="7.7109375" customWidth="1"/>
    <col min="3678" max="3678" width="9.42578125" customWidth="1"/>
    <col min="3679" max="3679" width="7.5703125" customWidth="1"/>
    <col min="3680" max="3680" width="5.42578125" customWidth="1"/>
    <col min="3681" max="3681" width="7.5703125" customWidth="1"/>
    <col min="3682" max="3683" width="4.28515625" customWidth="1"/>
    <col min="3684" max="3684" width="5.140625" customWidth="1"/>
    <col min="3685" max="3685" width="7.85546875" customWidth="1"/>
    <col min="3686" max="3686" width="7.5703125" customWidth="1"/>
    <col min="3687" max="3687" width="7.28515625" customWidth="1"/>
    <col min="3688" max="3688" width="5.85546875" customWidth="1"/>
    <col min="3689" max="3689" width="7" customWidth="1"/>
    <col min="3690" max="3691" width="4.5703125" customWidth="1"/>
    <col min="3692" max="3692" width="6.5703125" customWidth="1"/>
    <col min="3693" max="3707" width="0" hidden="1" customWidth="1"/>
    <col min="3708" max="3708" width="6.5703125" customWidth="1"/>
    <col min="3709" max="3709" width="9.42578125" customWidth="1"/>
    <col min="3710" max="3710" width="11.85546875" customWidth="1"/>
    <col min="3711" max="3712" width="5.140625" customWidth="1"/>
    <col min="3713" max="3713" width="7" customWidth="1"/>
    <col min="3714" max="3714" width="21.85546875" customWidth="1"/>
    <col min="3715" max="3715" width="44.85546875" customWidth="1"/>
    <col min="3716" max="3716" width="9.42578125" customWidth="1"/>
    <col min="3717" max="3717" width="7.7109375" customWidth="1"/>
    <col min="3718" max="3723" width="4.7109375" customWidth="1"/>
    <col min="3724" max="3724" width="5" customWidth="1"/>
    <col min="3841" max="3841" width="3.5703125" customWidth="1"/>
    <col min="3842" max="3842" width="21.42578125" customWidth="1"/>
    <col min="3843" max="3843" width="40.28515625" customWidth="1"/>
    <col min="3844" max="3844" width="10.5703125" customWidth="1"/>
    <col min="3845" max="3845" width="26.7109375" customWidth="1"/>
    <col min="3846" max="3846" width="23" customWidth="1"/>
    <col min="3847" max="3847" width="12.28515625" customWidth="1"/>
    <col min="3848" max="3848" width="6.140625" customWidth="1"/>
    <col min="3849" max="3849" width="6.28515625" customWidth="1"/>
    <col min="3850" max="3850" width="6.5703125" customWidth="1"/>
    <col min="3851" max="3851" width="7.28515625" customWidth="1"/>
    <col min="3852" max="3852" width="8.140625" customWidth="1"/>
    <col min="3853" max="3853" width="6.28515625" customWidth="1"/>
    <col min="3854" max="3854" width="4.85546875" customWidth="1"/>
    <col min="3855" max="3855" width="7" customWidth="1"/>
    <col min="3856" max="3856" width="8" customWidth="1"/>
    <col min="3857" max="3858" width="7" customWidth="1"/>
    <col min="3859" max="3859" width="7.42578125" customWidth="1"/>
    <col min="3860" max="3860" width="4.140625" customWidth="1"/>
    <col min="3861" max="3861" width="6" customWidth="1"/>
    <col min="3862" max="3862" width="6.5703125" customWidth="1"/>
    <col min="3863" max="3863" width="6.42578125" customWidth="1"/>
    <col min="3864" max="3864" width="6.140625" customWidth="1"/>
    <col min="3865" max="3865" width="6" customWidth="1"/>
    <col min="3866" max="3866" width="7.42578125" customWidth="1"/>
    <col min="3867" max="3867" width="5.140625" customWidth="1"/>
    <col min="3868" max="3868" width="4.140625" customWidth="1"/>
    <col min="3869" max="3869" width="7.140625" customWidth="1"/>
    <col min="3870" max="3870" width="6.85546875" customWidth="1"/>
    <col min="3871" max="3871" width="7.7109375" customWidth="1"/>
    <col min="3872" max="3872" width="7" customWidth="1"/>
    <col min="3873" max="3873" width="8" customWidth="1"/>
    <col min="3874" max="3874" width="4.140625" customWidth="1"/>
    <col min="3875" max="3875" width="4.7109375" customWidth="1"/>
    <col min="3876" max="3876" width="7.28515625" customWidth="1"/>
    <col min="3877" max="3877" width="6.5703125" customWidth="1"/>
    <col min="3878" max="3878" width="7.7109375" customWidth="1"/>
    <col min="3879" max="3879" width="7" customWidth="1"/>
    <col min="3880" max="3880" width="7.42578125" customWidth="1"/>
    <col min="3881" max="3881" width="4.28515625" customWidth="1"/>
    <col min="3882" max="3882" width="4.7109375" customWidth="1"/>
    <col min="3883" max="3883" width="6.28515625" customWidth="1"/>
    <col min="3884" max="3884" width="6.42578125" customWidth="1"/>
    <col min="3885" max="3885" width="6.85546875" customWidth="1"/>
    <col min="3886" max="3886" width="6.7109375" customWidth="1"/>
    <col min="3887" max="3887" width="7.7109375" customWidth="1"/>
    <col min="3888" max="3888" width="3.7109375" customWidth="1"/>
    <col min="3889" max="3889" width="4.140625" customWidth="1"/>
    <col min="3890" max="3890" width="7.42578125" customWidth="1"/>
    <col min="3891" max="3891" width="6.5703125" customWidth="1"/>
    <col min="3892" max="3892" width="6.85546875" customWidth="1"/>
    <col min="3893" max="3893" width="5.5703125" customWidth="1"/>
    <col min="3894" max="3894" width="7.5703125" customWidth="1"/>
    <col min="3895" max="3895" width="4" customWidth="1"/>
    <col min="3896" max="3896" width="6.42578125" customWidth="1"/>
    <col min="3897" max="3898" width="5.85546875" customWidth="1"/>
    <col min="3899" max="3899" width="6.85546875" customWidth="1"/>
    <col min="3900" max="3901" width="7.5703125" customWidth="1"/>
    <col min="3902" max="3902" width="4" customWidth="1"/>
    <col min="3903" max="3903" width="4.28515625" customWidth="1"/>
    <col min="3904" max="3904" width="6.42578125" customWidth="1"/>
    <col min="3905" max="3905" width="6.5703125" customWidth="1"/>
    <col min="3906" max="3906" width="6.28515625" customWidth="1"/>
    <col min="3907" max="3907" width="6.140625" customWidth="1"/>
    <col min="3908" max="3908" width="7" customWidth="1"/>
    <col min="3909" max="3909" width="4" customWidth="1"/>
    <col min="3910" max="3910" width="4.28515625" customWidth="1"/>
    <col min="3911" max="3911" width="7.85546875" customWidth="1"/>
    <col min="3912" max="3912" width="5.7109375" customWidth="1"/>
    <col min="3913" max="3913" width="6.7109375" customWidth="1"/>
    <col min="3914" max="3914" width="6.85546875" customWidth="1"/>
    <col min="3915" max="3915" width="7.42578125" customWidth="1"/>
    <col min="3916" max="3916" width="3.5703125" customWidth="1"/>
    <col min="3917" max="3917" width="4.42578125" customWidth="1"/>
    <col min="3918" max="3918" width="6" customWidth="1"/>
    <col min="3919" max="3919" width="6.28515625" customWidth="1"/>
    <col min="3920" max="3920" width="7.42578125" customWidth="1"/>
    <col min="3921" max="3921" width="7.140625" customWidth="1"/>
    <col min="3922" max="3922" width="7.28515625" customWidth="1"/>
    <col min="3923" max="3923" width="4.42578125" customWidth="1"/>
    <col min="3924" max="3924" width="4.85546875" customWidth="1"/>
    <col min="3925" max="3925" width="7.5703125" customWidth="1"/>
    <col min="3926" max="3926" width="8.5703125" customWidth="1"/>
    <col min="3927" max="3927" width="8.85546875" customWidth="1"/>
    <col min="3928" max="3928" width="6.28515625" customWidth="1"/>
    <col min="3929" max="3929" width="7" customWidth="1"/>
    <col min="3930" max="3930" width="4" customWidth="1"/>
    <col min="3931" max="3931" width="4.42578125" customWidth="1"/>
    <col min="3932" max="3932" width="6" customWidth="1"/>
    <col min="3933" max="3933" width="7.7109375" customWidth="1"/>
    <col min="3934" max="3934" width="9.42578125" customWidth="1"/>
    <col min="3935" max="3935" width="7.5703125" customWidth="1"/>
    <col min="3936" max="3936" width="5.42578125" customWidth="1"/>
    <col min="3937" max="3937" width="7.5703125" customWidth="1"/>
    <col min="3938" max="3939" width="4.28515625" customWidth="1"/>
    <col min="3940" max="3940" width="5.140625" customWidth="1"/>
    <col min="3941" max="3941" width="7.85546875" customWidth="1"/>
    <col min="3942" max="3942" width="7.5703125" customWidth="1"/>
    <col min="3943" max="3943" width="7.28515625" customWidth="1"/>
    <col min="3944" max="3944" width="5.85546875" customWidth="1"/>
    <col min="3945" max="3945" width="7" customWidth="1"/>
    <col min="3946" max="3947" width="4.5703125" customWidth="1"/>
    <col min="3948" max="3948" width="6.5703125" customWidth="1"/>
    <col min="3949" max="3963" width="0" hidden="1" customWidth="1"/>
    <col min="3964" max="3964" width="6.5703125" customWidth="1"/>
    <col min="3965" max="3965" width="9.42578125" customWidth="1"/>
    <col min="3966" max="3966" width="11.85546875" customWidth="1"/>
    <col min="3967" max="3968" width="5.140625" customWidth="1"/>
    <col min="3969" max="3969" width="7" customWidth="1"/>
    <col min="3970" max="3970" width="21.85546875" customWidth="1"/>
    <col min="3971" max="3971" width="44.85546875" customWidth="1"/>
    <col min="3972" max="3972" width="9.42578125" customWidth="1"/>
    <col min="3973" max="3973" width="7.7109375" customWidth="1"/>
    <col min="3974" max="3979" width="4.7109375" customWidth="1"/>
    <col min="3980" max="3980" width="5" customWidth="1"/>
    <col min="4097" max="4097" width="3.5703125" customWidth="1"/>
    <col min="4098" max="4098" width="21.42578125" customWidth="1"/>
    <col min="4099" max="4099" width="40.28515625" customWidth="1"/>
    <col min="4100" max="4100" width="10.5703125" customWidth="1"/>
    <col min="4101" max="4101" width="26.7109375" customWidth="1"/>
    <col min="4102" max="4102" width="23" customWidth="1"/>
    <col min="4103" max="4103" width="12.28515625" customWidth="1"/>
    <col min="4104" max="4104" width="6.140625" customWidth="1"/>
    <col min="4105" max="4105" width="6.28515625" customWidth="1"/>
    <col min="4106" max="4106" width="6.5703125" customWidth="1"/>
    <col min="4107" max="4107" width="7.28515625" customWidth="1"/>
    <col min="4108" max="4108" width="8.140625" customWidth="1"/>
    <col min="4109" max="4109" width="6.28515625" customWidth="1"/>
    <col min="4110" max="4110" width="4.85546875" customWidth="1"/>
    <col min="4111" max="4111" width="7" customWidth="1"/>
    <col min="4112" max="4112" width="8" customWidth="1"/>
    <col min="4113" max="4114" width="7" customWidth="1"/>
    <col min="4115" max="4115" width="7.42578125" customWidth="1"/>
    <col min="4116" max="4116" width="4.140625" customWidth="1"/>
    <col min="4117" max="4117" width="6" customWidth="1"/>
    <col min="4118" max="4118" width="6.5703125" customWidth="1"/>
    <col min="4119" max="4119" width="6.42578125" customWidth="1"/>
    <col min="4120" max="4120" width="6.140625" customWidth="1"/>
    <col min="4121" max="4121" width="6" customWidth="1"/>
    <col min="4122" max="4122" width="7.42578125" customWidth="1"/>
    <col min="4123" max="4123" width="5.140625" customWidth="1"/>
    <col min="4124" max="4124" width="4.140625" customWidth="1"/>
    <col min="4125" max="4125" width="7.140625" customWidth="1"/>
    <col min="4126" max="4126" width="6.85546875" customWidth="1"/>
    <col min="4127" max="4127" width="7.7109375" customWidth="1"/>
    <col min="4128" max="4128" width="7" customWidth="1"/>
    <col min="4129" max="4129" width="8" customWidth="1"/>
    <col min="4130" max="4130" width="4.140625" customWidth="1"/>
    <col min="4131" max="4131" width="4.7109375" customWidth="1"/>
    <col min="4132" max="4132" width="7.28515625" customWidth="1"/>
    <col min="4133" max="4133" width="6.5703125" customWidth="1"/>
    <col min="4134" max="4134" width="7.7109375" customWidth="1"/>
    <col min="4135" max="4135" width="7" customWidth="1"/>
    <col min="4136" max="4136" width="7.42578125" customWidth="1"/>
    <col min="4137" max="4137" width="4.28515625" customWidth="1"/>
    <col min="4138" max="4138" width="4.7109375" customWidth="1"/>
    <col min="4139" max="4139" width="6.28515625" customWidth="1"/>
    <col min="4140" max="4140" width="6.42578125" customWidth="1"/>
    <col min="4141" max="4141" width="6.85546875" customWidth="1"/>
    <col min="4142" max="4142" width="6.7109375" customWidth="1"/>
    <col min="4143" max="4143" width="7.7109375" customWidth="1"/>
    <col min="4144" max="4144" width="3.7109375" customWidth="1"/>
    <col min="4145" max="4145" width="4.140625" customWidth="1"/>
    <col min="4146" max="4146" width="7.42578125" customWidth="1"/>
    <col min="4147" max="4147" width="6.5703125" customWidth="1"/>
    <col min="4148" max="4148" width="6.85546875" customWidth="1"/>
    <col min="4149" max="4149" width="5.5703125" customWidth="1"/>
    <col min="4150" max="4150" width="7.5703125" customWidth="1"/>
    <col min="4151" max="4151" width="4" customWidth="1"/>
    <col min="4152" max="4152" width="6.42578125" customWidth="1"/>
    <col min="4153" max="4154" width="5.85546875" customWidth="1"/>
    <col min="4155" max="4155" width="6.85546875" customWidth="1"/>
    <col min="4156" max="4157" width="7.5703125" customWidth="1"/>
    <col min="4158" max="4158" width="4" customWidth="1"/>
    <col min="4159" max="4159" width="4.28515625" customWidth="1"/>
    <col min="4160" max="4160" width="6.42578125" customWidth="1"/>
    <col min="4161" max="4161" width="6.5703125" customWidth="1"/>
    <col min="4162" max="4162" width="6.28515625" customWidth="1"/>
    <col min="4163" max="4163" width="6.140625" customWidth="1"/>
    <col min="4164" max="4164" width="7" customWidth="1"/>
    <col min="4165" max="4165" width="4" customWidth="1"/>
    <col min="4166" max="4166" width="4.28515625" customWidth="1"/>
    <col min="4167" max="4167" width="7.85546875" customWidth="1"/>
    <col min="4168" max="4168" width="5.7109375" customWidth="1"/>
    <col min="4169" max="4169" width="6.7109375" customWidth="1"/>
    <col min="4170" max="4170" width="6.85546875" customWidth="1"/>
    <col min="4171" max="4171" width="7.42578125" customWidth="1"/>
    <col min="4172" max="4172" width="3.5703125" customWidth="1"/>
    <col min="4173" max="4173" width="4.42578125" customWidth="1"/>
    <col min="4174" max="4174" width="6" customWidth="1"/>
    <col min="4175" max="4175" width="6.28515625" customWidth="1"/>
    <col min="4176" max="4176" width="7.42578125" customWidth="1"/>
    <col min="4177" max="4177" width="7.140625" customWidth="1"/>
    <col min="4178" max="4178" width="7.28515625" customWidth="1"/>
    <col min="4179" max="4179" width="4.42578125" customWidth="1"/>
    <col min="4180" max="4180" width="4.85546875" customWidth="1"/>
    <col min="4181" max="4181" width="7.5703125" customWidth="1"/>
    <col min="4182" max="4182" width="8.5703125" customWidth="1"/>
    <col min="4183" max="4183" width="8.85546875" customWidth="1"/>
    <col min="4184" max="4184" width="6.28515625" customWidth="1"/>
    <col min="4185" max="4185" width="7" customWidth="1"/>
    <col min="4186" max="4186" width="4" customWidth="1"/>
    <col min="4187" max="4187" width="4.42578125" customWidth="1"/>
    <col min="4188" max="4188" width="6" customWidth="1"/>
    <col min="4189" max="4189" width="7.7109375" customWidth="1"/>
    <col min="4190" max="4190" width="9.42578125" customWidth="1"/>
    <col min="4191" max="4191" width="7.5703125" customWidth="1"/>
    <col min="4192" max="4192" width="5.42578125" customWidth="1"/>
    <col min="4193" max="4193" width="7.5703125" customWidth="1"/>
    <col min="4194" max="4195" width="4.28515625" customWidth="1"/>
    <col min="4196" max="4196" width="5.140625" customWidth="1"/>
    <col min="4197" max="4197" width="7.85546875" customWidth="1"/>
    <col min="4198" max="4198" width="7.5703125" customWidth="1"/>
    <col min="4199" max="4199" width="7.28515625" customWidth="1"/>
    <col min="4200" max="4200" width="5.85546875" customWidth="1"/>
    <col min="4201" max="4201" width="7" customWidth="1"/>
    <col min="4202" max="4203" width="4.5703125" customWidth="1"/>
    <col min="4204" max="4204" width="6.5703125" customWidth="1"/>
    <col min="4205" max="4219" width="0" hidden="1" customWidth="1"/>
    <col min="4220" max="4220" width="6.5703125" customWidth="1"/>
    <col min="4221" max="4221" width="9.42578125" customWidth="1"/>
    <col min="4222" max="4222" width="11.85546875" customWidth="1"/>
    <col min="4223" max="4224" width="5.140625" customWidth="1"/>
    <col min="4225" max="4225" width="7" customWidth="1"/>
    <col min="4226" max="4226" width="21.85546875" customWidth="1"/>
    <col min="4227" max="4227" width="44.85546875" customWidth="1"/>
    <col min="4228" max="4228" width="9.42578125" customWidth="1"/>
    <col min="4229" max="4229" width="7.7109375" customWidth="1"/>
    <col min="4230" max="4235" width="4.7109375" customWidth="1"/>
    <col min="4236" max="4236" width="5" customWidth="1"/>
    <col min="4353" max="4353" width="3.5703125" customWidth="1"/>
    <col min="4354" max="4354" width="21.42578125" customWidth="1"/>
    <col min="4355" max="4355" width="40.28515625" customWidth="1"/>
    <col min="4356" max="4356" width="10.5703125" customWidth="1"/>
    <col min="4357" max="4357" width="26.7109375" customWidth="1"/>
    <col min="4358" max="4358" width="23" customWidth="1"/>
    <col min="4359" max="4359" width="12.28515625" customWidth="1"/>
    <col min="4360" max="4360" width="6.140625" customWidth="1"/>
    <col min="4361" max="4361" width="6.28515625" customWidth="1"/>
    <col min="4362" max="4362" width="6.5703125" customWidth="1"/>
    <col min="4363" max="4363" width="7.28515625" customWidth="1"/>
    <col min="4364" max="4364" width="8.140625" customWidth="1"/>
    <col min="4365" max="4365" width="6.28515625" customWidth="1"/>
    <col min="4366" max="4366" width="4.85546875" customWidth="1"/>
    <col min="4367" max="4367" width="7" customWidth="1"/>
    <col min="4368" max="4368" width="8" customWidth="1"/>
    <col min="4369" max="4370" width="7" customWidth="1"/>
    <col min="4371" max="4371" width="7.42578125" customWidth="1"/>
    <col min="4372" max="4372" width="4.140625" customWidth="1"/>
    <col min="4373" max="4373" width="6" customWidth="1"/>
    <col min="4374" max="4374" width="6.5703125" customWidth="1"/>
    <col min="4375" max="4375" width="6.42578125" customWidth="1"/>
    <col min="4376" max="4376" width="6.140625" customWidth="1"/>
    <col min="4377" max="4377" width="6" customWidth="1"/>
    <col min="4378" max="4378" width="7.42578125" customWidth="1"/>
    <col min="4379" max="4379" width="5.140625" customWidth="1"/>
    <col min="4380" max="4380" width="4.140625" customWidth="1"/>
    <col min="4381" max="4381" width="7.140625" customWidth="1"/>
    <col min="4382" max="4382" width="6.85546875" customWidth="1"/>
    <col min="4383" max="4383" width="7.7109375" customWidth="1"/>
    <col min="4384" max="4384" width="7" customWidth="1"/>
    <col min="4385" max="4385" width="8" customWidth="1"/>
    <col min="4386" max="4386" width="4.140625" customWidth="1"/>
    <col min="4387" max="4387" width="4.7109375" customWidth="1"/>
    <col min="4388" max="4388" width="7.28515625" customWidth="1"/>
    <col min="4389" max="4389" width="6.5703125" customWidth="1"/>
    <col min="4390" max="4390" width="7.7109375" customWidth="1"/>
    <col min="4391" max="4391" width="7" customWidth="1"/>
    <col min="4392" max="4392" width="7.42578125" customWidth="1"/>
    <col min="4393" max="4393" width="4.28515625" customWidth="1"/>
    <col min="4394" max="4394" width="4.7109375" customWidth="1"/>
    <col min="4395" max="4395" width="6.28515625" customWidth="1"/>
    <col min="4396" max="4396" width="6.42578125" customWidth="1"/>
    <col min="4397" max="4397" width="6.85546875" customWidth="1"/>
    <col min="4398" max="4398" width="6.7109375" customWidth="1"/>
    <col min="4399" max="4399" width="7.7109375" customWidth="1"/>
    <col min="4400" max="4400" width="3.7109375" customWidth="1"/>
    <col min="4401" max="4401" width="4.140625" customWidth="1"/>
    <col min="4402" max="4402" width="7.42578125" customWidth="1"/>
    <col min="4403" max="4403" width="6.5703125" customWidth="1"/>
    <col min="4404" max="4404" width="6.85546875" customWidth="1"/>
    <col min="4405" max="4405" width="5.5703125" customWidth="1"/>
    <col min="4406" max="4406" width="7.5703125" customWidth="1"/>
    <col min="4407" max="4407" width="4" customWidth="1"/>
    <col min="4408" max="4408" width="6.42578125" customWidth="1"/>
    <col min="4409" max="4410" width="5.85546875" customWidth="1"/>
    <col min="4411" max="4411" width="6.85546875" customWidth="1"/>
    <col min="4412" max="4413" width="7.5703125" customWidth="1"/>
    <col min="4414" max="4414" width="4" customWidth="1"/>
    <col min="4415" max="4415" width="4.28515625" customWidth="1"/>
    <col min="4416" max="4416" width="6.42578125" customWidth="1"/>
    <col min="4417" max="4417" width="6.5703125" customWidth="1"/>
    <col min="4418" max="4418" width="6.28515625" customWidth="1"/>
    <col min="4419" max="4419" width="6.140625" customWidth="1"/>
    <col min="4420" max="4420" width="7" customWidth="1"/>
    <col min="4421" max="4421" width="4" customWidth="1"/>
    <col min="4422" max="4422" width="4.28515625" customWidth="1"/>
    <col min="4423" max="4423" width="7.85546875" customWidth="1"/>
    <col min="4424" max="4424" width="5.7109375" customWidth="1"/>
    <col min="4425" max="4425" width="6.7109375" customWidth="1"/>
    <col min="4426" max="4426" width="6.85546875" customWidth="1"/>
    <col min="4427" max="4427" width="7.42578125" customWidth="1"/>
    <col min="4428" max="4428" width="3.5703125" customWidth="1"/>
    <col min="4429" max="4429" width="4.42578125" customWidth="1"/>
    <col min="4430" max="4430" width="6" customWidth="1"/>
    <col min="4431" max="4431" width="6.28515625" customWidth="1"/>
    <col min="4432" max="4432" width="7.42578125" customWidth="1"/>
    <col min="4433" max="4433" width="7.140625" customWidth="1"/>
    <col min="4434" max="4434" width="7.28515625" customWidth="1"/>
    <col min="4435" max="4435" width="4.42578125" customWidth="1"/>
    <col min="4436" max="4436" width="4.85546875" customWidth="1"/>
    <col min="4437" max="4437" width="7.5703125" customWidth="1"/>
    <col min="4438" max="4438" width="8.5703125" customWidth="1"/>
    <col min="4439" max="4439" width="8.85546875" customWidth="1"/>
    <col min="4440" max="4440" width="6.28515625" customWidth="1"/>
    <col min="4441" max="4441" width="7" customWidth="1"/>
    <col min="4442" max="4442" width="4" customWidth="1"/>
    <col min="4443" max="4443" width="4.42578125" customWidth="1"/>
    <col min="4444" max="4444" width="6" customWidth="1"/>
    <col min="4445" max="4445" width="7.7109375" customWidth="1"/>
    <col min="4446" max="4446" width="9.42578125" customWidth="1"/>
    <col min="4447" max="4447" width="7.5703125" customWidth="1"/>
    <col min="4448" max="4448" width="5.42578125" customWidth="1"/>
    <col min="4449" max="4449" width="7.5703125" customWidth="1"/>
    <col min="4450" max="4451" width="4.28515625" customWidth="1"/>
    <col min="4452" max="4452" width="5.140625" customWidth="1"/>
    <col min="4453" max="4453" width="7.85546875" customWidth="1"/>
    <col min="4454" max="4454" width="7.5703125" customWidth="1"/>
    <col min="4455" max="4455" width="7.28515625" customWidth="1"/>
    <col min="4456" max="4456" width="5.85546875" customWidth="1"/>
    <col min="4457" max="4457" width="7" customWidth="1"/>
    <col min="4458" max="4459" width="4.5703125" customWidth="1"/>
    <col min="4460" max="4460" width="6.5703125" customWidth="1"/>
    <col min="4461" max="4475" width="0" hidden="1" customWidth="1"/>
    <col min="4476" max="4476" width="6.5703125" customWidth="1"/>
    <col min="4477" max="4477" width="9.42578125" customWidth="1"/>
    <col min="4478" max="4478" width="11.85546875" customWidth="1"/>
    <col min="4479" max="4480" width="5.140625" customWidth="1"/>
    <col min="4481" max="4481" width="7" customWidth="1"/>
    <col min="4482" max="4482" width="21.85546875" customWidth="1"/>
    <col min="4483" max="4483" width="44.85546875" customWidth="1"/>
    <col min="4484" max="4484" width="9.42578125" customWidth="1"/>
    <col min="4485" max="4485" width="7.7109375" customWidth="1"/>
    <col min="4486" max="4491" width="4.7109375" customWidth="1"/>
    <col min="4492" max="4492" width="5" customWidth="1"/>
    <col min="4609" max="4609" width="3.5703125" customWidth="1"/>
    <col min="4610" max="4610" width="21.42578125" customWidth="1"/>
    <col min="4611" max="4611" width="40.28515625" customWidth="1"/>
    <col min="4612" max="4612" width="10.5703125" customWidth="1"/>
    <col min="4613" max="4613" width="26.7109375" customWidth="1"/>
    <col min="4614" max="4614" width="23" customWidth="1"/>
    <col min="4615" max="4615" width="12.28515625" customWidth="1"/>
    <col min="4616" max="4616" width="6.140625" customWidth="1"/>
    <col min="4617" max="4617" width="6.28515625" customWidth="1"/>
    <col min="4618" max="4618" width="6.5703125" customWidth="1"/>
    <col min="4619" max="4619" width="7.28515625" customWidth="1"/>
    <col min="4620" max="4620" width="8.140625" customWidth="1"/>
    <col min="4621" max="4621" width="6.28515625" customWidth="1"/>
    <col min="4622" max="4622" width="4.85546875" customWidth="1"/>
    <col min="4623" max="4623" width="7" customWidth="1"/>
    <col min="4624" max="4624" width="8" customWidth="1"/>
    <col min="4625" max="4626" width="7" customWidth="1"/>
    <col min="4627" max="4627" width="7.42578125" customWidth="1"/>
    <col min="4628" max="4628" width="4.140625" customWidth="1"/>
    <col min="4629" max="4629" width="6" customWidth="1"/>
    <col min="4630" max="4630" width="6.5703125" customWidth="1"/>
    <col min="4631" max="4631" width="6.42578125" customWidth="1"/>
    <col min="4632" max="4632" width="6.140625" customWidth="1"/>
    <col min="4633" max="4633" width="6" customWidth="1"/>
    <col min="4634" max="4634" width="7.42578125" customWidth="1"/>
    <col min="4635" max="4635" width="5.140625" customWidth="1"/>
    <col min="4636" max="4636" width="4.140625" customWidth="1"/>
    <col min="4637" max="4637" width="7.140625" customWidth="1"/>
    <col min="4638" max="4638" width="6.85546875" customWidth="1"/>
    <col min="4639" max="4639" width="7.7109375" customWidth="1"/>
    <col min="4640" max="4640" width="7" customWidth="1"/>
    <col min="4641" max="4641" width="8" customWidth="1"/>
    <col min="4642" max="4642" width="4.140625" customWidth="1"/>
    <col min="4643" max="4643" width="4.7109375" customWidth="1"/>
    <col min="4644" max="4644" width="7.28515625" customWidth="1"/>
    <col min="4645" max="4645" width="6.5703125" customWidth="1"/>
    <col min="4646" max="4646" width="7.7109375" customWidth="1"/>
    <col min="4647" max="4647" width="7" customWidth="1"/>
    <col min="4648" max="4648" width="7.42578125" customWidth="1"/>
    <col min="4649" max="4649" width="4.28515625" customWidth="1"/>
    <col min="4650" max="4650" width="4.7109375" customWidth="1"/>
    <col min="4651" max="4651" width="6.28515625" customWidth="1"/>
    <col min="4652" max="4652" width="6.42578125" customWidth="1"/>
    <col min="4653" max="4653" width="6.85546875" customWidth="1"/>
    <col min="4654" max="4654" width="6.7109375" customWidth="1"/>
    <col min="4655" max="4655" width="7.7109375" customWidth="1"/>
    <col min="4656" max="4656" width="3.7109375" customWidth="1"/>
    <col min="4657" max="4657" width="4.140625" customWidth="1"/>
    <col min="4658" max="4658" width="7.42578125" customWidth="1"/>
    <col min="4659" max="4659" width="6.5703125" customWidth="1"/>
    <col min="4660" max="4660" width="6.85546875" customWidth="1"/>
    <col min="4661" max="4661" width="5.5703125" customWidth="1"/>
    <col min="4662" max="4662" width="7.5703125" customWidth="1"/>
    <col min="4663" max="4663" width="4" customWidth="1"/>
    <col min="4664" max="4664" width="6.42578125" customWidth="1"/>
    <col min="4665" max="4666" width="5.85546875" customWidth="1"/>
    <col min="4667" max="4667" width="6.85546875" customWidth="1"/>
    <col min="4668" max="4669" width="7.5703125" customWidth="1"/>
    <col min="4670" max="4670" width="4" customWidth="1"/>
    <col min="4671" max="4671" width="4.28515625" customWidth="1"/>
    <col min="4672" max="4672" width="6.42578125" customWidth="1"/>
    <col min="4673" max="4673" width="6.5703125" customWidth="1"/>
    <col min="4674" max="4674" width="6.28515625" customWidth="1"/>
    <col min="4675" max="4675" width="6.140625" customWidth="1"/>
    <col min="4676" max="4676" width="7" customWidth="1"/>
    <col min="4677" max="4677" width="4" customWidth="1"/>
    <col min="4678" max="4678" width="4.28515625" customWidth="1"/>
    <col min="4679" max="4679" width="7.85546875" customWidth="1"/>
    <col min="4680" max="4680" width="5.7109375" customWidth="1"/>
    <col min="4681" max="4681" width="6.7109375" customWidth="1"/>
    <col min="4682" max="4682" width="6.85546875" customWidth="1"/>
    <col min="4683" max="4683" width="7.42578125" customWidth="1"/>
    <col min="4684" max="4684" width="3.5703125" customWidth="1"/>
    <col min="4685" max="4685" width="4.42578125" customWidth="1"/>
    <col min="4686" max="4686" width="6" customWidth="1"/>
    <col min="4687" max="4687" width="6.28515625" customWidth="1"/>
    <col min="4688" max="4688" width="7.42578125" customWidth="1"/>
    <col min="4689" max="4689" width="7.140625" customWidth="1"/>
    <col min="4690" max="4690" width="7.28515625" customWidth="1"/>
    <col min="4691" max="4691" width="4.42578125" customWidth="1"/>
    <col min="4692" max="4692" width="4.85546875" customWidth="1"/>
    <col min="4693" max="4693" width="7.5703125" customWidth="1"/>
    <col min="4694" max="4694" width="8.5703125" customWidth="1"/>
    <col min="4695" max="4695" width="8.85546875" customWidth="1"/>
    <col min="4696" max="4696" width="6.28515625" customWidth="1"/>
    <col min="4697" max="4697" width="7" customWidth="1"/>
    <col min="4698" max="4698" width="4" customWidth="1"/>
    <col min="4699" max="4699" width="4.42578125" customWidth="1"/>
    <col min="4700" max="4700" width="6" customWidth="1"/>
    <col min="4701" max="4701" width="7.7109375" customWidth="1"/>
    <col min="4702" max="4702" width="9.42578125" customWidth="1"/>
    <col min="4703" max="4703" width="7.5703125" customWidth="1"/>
    <col min="4704" max="4704" width="5.42578125" customWidth="1"/>
    <col min="4705" max="4705" width="7.5703125" customWidth="1"/>
    <col min="4706" max="4707" width="4.28515625" customWidth="1"/>
    <col min="4708" max="4708" width="5.140625" customWidth="1"/>
    <col min="4709" max="4709" width="7.85546875" customWidth="1"/>
    <col min="4710" max="4710" width="7.5703125" customWidth="1"/>
    <col min="4711" max="4711" width="7.28515625" customWidth="1"/>
    <col min="4712" max="4712" width="5.85546875" customWidth="1"/>
    <col min="4713" max="4713" width="7" customWidth="1"/>
    <col min="4714" max="4715" width="4.5703125" customWidth="1"/>
    <col min="4716" max="4716" width="6.5703125" customWidth="1"/>
    <col min="4717" max="4731" width="0" hidden="1" customWidth="1"/>
    <col min="4732" max="4732" width="6.5703125" customWidth="1"/>
    <col min="4733" max="4733" width="9.42578125" customWidth="1"/>
    <col min="4734" max="4734" width="11.85546875" customWidth="1"/>
    <col min="4735" max="4736" width="5.140625" customWidth="1"/>
    <col min="4737" max="4737" width="7" customWidth="1"/>
    <col min="4738" max="4738" width="21.85546875" customWidth="1"/>
    <col min="4739" max="4739" width="44.85546875" customWidth="1"/>
    <col min="4740" max="4740" width="9.42578125" customWidth="1"/>
    <col min="4741" max="4741" width="7.7109375" customWidth="1"/>
    <col min="4742" max="4747" width="4.7109375" customWidth="1"/>
    <col min="4748" max="4748" width="5" customWidth="1"/>
    <col min="4865" max="4865" width="3.5703125" customWidth="1"/>
    <col min="4866" max="4866" width="21.42578125" customWidth="1"/>
    <col min="4867" max="4867" width="40.28515625" customWidth="1"/>
    <col min="4868" max="4868" width="10.5703125" customWidth="1"/>
    <col min="4869" max="4869" width="26.7109375" customWidth="1"/>
    <col min="4870" max="4870" width="23" customWidth="1"/>
    <col min="4871" max="4871" width="12.28515625" customWidth="1"/>
    <col min="4872" max="4872" width="6.140625" customWidth="1"/>
    <col min="4873" max="4873" width="6.28515625" customWidth="1"/>
    <col min="4874" max="4874" width="6.5703125" customWidth="1"/>
    <col min="4875" max="4875" width="7.28515625" customWidth="1"/>
    <col min="4876" max="4876" width="8.140625" customWidth="1"/>
    <col min="4877" max="4877" width="6.28515625" customWidth="1"/>
    <col min="4878" max="4878" width="4.85546875" customWidth="1"/>
    <col min="4879" max="4879" width="7" customWidth="1"/>
    <col min="4880" max="4880" width="8" customWidth="1"/>
    <col min="4881" max="4882" width="7" customWidth="1"/>
    <col min="4883" max="4883" width="7.42578125" customWidth="1"/>
    <col min="4884" max="4884" width="4.140625" customWidth="1"/>
    <col min="4885" max="4885" width="6" customWidth="1"/>
    <col min="4886" max="4886" width="6.5703125" customWidth="1"/>
    <col min="4887" max="4887" width="6.42578125" customWidth="1"/>
    <col min="4888" max="4888" width="6.140625" customWidth="1"/>
    <col min="4889" max="4889" width="6" customWidth="1"/>
    <col min="4890" max="4890" width="7.42578125" customWidth="1"/>
    <col min="4891" max="4891" width="5.140625" customWidth="1"/>
    <col min="4892" max="4892" width="4.140625" customWidth="1"/>
    <col min="4893" max="4893" width="7.140625" customWidth="1"/>
    <col min="4894" max="4894" width="6.85546875" customWidth="1"/>
    <col min="4895" max="4895" width="7.7109375" customWidth="1"/>
    <col min="4896" max="4896" width="7" customWidth="1"/>
    <col min="4897" max="4897" width="8" customWidth="1"/>
    <col min="4898" max="4898" width="4.140625" customWidth="1"/>
    <col min="4899" max="4899" width="4.7109375" customWidth="1"/>
    <col min="4900" max="4900" width="7.28515625" customWidth="1"/>
    <col min="4901" max="4901" width="6.5703125" customWidth="1"/>
    <col min="4902" max="4902" width="7.7109375" customWidth="1"/>
    <col min="4903" max="4903" width="7" customWidth="1"/>
    <col min="4904" max="4904" width="7.42578125" customWidth="1"/>
    <col min="4905" max="4905" width="4.28515625" customWidth="1"/>
    <col min="4906" max="4906" width="4.7109375" customWidth="1"/>
    <col min="4907" max="4907" width="6.28515625" customWidth="1"/>
    <col min="4908" max="4908" width="6.42578125" customWidth="1"/>
    <col min="4909" max="4909" width="6.85546875" customWidth="1"/>
    <col min="4910" max="4910" width="6.7109375" customWidth="1"/>
    <col min="4911" max="4911" width="7.7109375" customWidth="1"/>
    <col min="4912" max="4912" width="3.7109375" customWidth="1"/>
    <col min="4913" max="4913" width="4.140625" customWidth="1"/>
    <col min="4914" max="4914" width="7.42578125" customWidth="1"/>
    <col min="4915" max="4915" width="6.5703125" customWidth="1"/>
    <col min="4916" max="4916" width="6.85546875" customWidth="1"/>
    <col min="4917" max="4917" width="5.5703125" customWidth="1"/>
    <col min="4918" max="4918" width="7.5703125" customWidth="1"/>
    <col min="4919" max="4919" width="4" customWidth="1"/>
    <col min="4920" max="4920" width="6.42578125" customWidth="1"/>
    <col min="4921" max="4922" width="5.85546875" customWidth="1"/>
    <col min="4923" max="4923" width="6.85546875" customWidth="1"/>
    <col min="4924" max="4925" width="7.5703125" customWidth="1"/>
    <col min="4926" max="4926" width="4" customWidth="1"/>
    <col min="4927" max="4927" width="4.28515625" customWidth="1"/>
    <col min="4928" max="4928" width="6.42578125" customWidth="1"/>
    <col min="4929" max="4929" width="6.5703125" customWidth="1"/>
    <col min="4930" max="4930" width="6.28515625" customWidth="1"/>
    <col min="4931" max="4931" width="6.140625" customWidth="1"/>
    <col min="4932" max="4932" width="7" customWidth="1"/>
    <col min="4933" max="4933" width="4" customWidth="1"/>
    <col min="4934" max="4934" width="4.28515625" customWidth="1"/>
    <col min="4935" max="4935" width="7.85546875" customWidth="1"/>
    <col min="4936" max="4936" width="5.7109375" customWidth="1"/>
    <col min="4937" max="4937" width="6.7109375" customWidth="1"/>
    <col min="4938" max="4938" width="6.85546875" customWidth="1"/>
    <col min="4939" max="4939" width="7.42578125" customWidth="1"/>
    <col min="4940" max="4940" width="3.5703125" customWidth="1"/>
    <col min="4941" max="4941" width="4.42578125" customWidth="1"/>
    <col min="4942" max="4942" width="6" customWidth="1"/>
    <col min="4943" max="4943" width="6.28515625" customWidth="1"/>
    <col min="4944" max="4944" width="7.42578125" customWidth="1"/>
    <col min="4945" max="4945" width="7.140625" customWidth="1"/>
    <col min="4946" max="4946" width="7.28515625" customWidth="1"/>
    <col min="4947" max="4947" width="4.42578125" customWidth="1"/>
    <col min="4948" max="4948" width="4.85546875" customWidth="1"/>
    <col min="4949" max="4949" width="7.5703125" customWidth="1"/>
    <col min="4950" max="4950" width="8.5703125" customWidth="1"/>
    <col min="4951" max="4951" width="8.85546875" customWidth="1"/>
    <col min="4952" max="4952" width="6.28515625" customWidth="1"/>
    <col min="4953" max="4953" width="7" customWidth="1"/>
    <col min="4954" max="4954" width="4" customWidth="1"/>
    <col min="4955" max="4955" width="4.42578125" customWidth="1"/>
    <col min="4956" max="4956" width="6" customWidth="1"/>
    <col min="4957" max="4957" width="7.7109375" customWidth="1"/>
    <col min="4958" max="4958" width="9.42578125" customWidth="1"/>
    <col min="4959" max="4959" width="7.5703125" customWidth="1"/>
    <col min="4960" max="4960" width="5.42578125" customWidth="1"/>
    <col min="4961" max="4961" width="7.5703125" customWidth="1"/>
    <col min="4962" max="4963" width="4.28515625" customWidth="1"/>
    <col min="4964" max="4964" width="5.140625" customWidth="1"/>
    <col min="4965" max="4965" width="7.85546875" customWidth="1"/>
    <col min="4966" max="4966" width="7.5703125" customWidth="1"/>
    <col min="4967" max="4967" width="7.28515625" customWidth="1"/>
    <col min="4968" max="4968" width="5.85546875" customWidth="1"/>
    <col min="4969" max="4969" width="7" customWidth="1"/>
    <col min="4970" max="4971" width="4.5703125" customWidth="1"/>
    <col min="4972" max="4972" width="6.5703125" customWidth="1"/>
    <col min="4973" max="4987" width="0" hidden="1" customWidth="1"/>
    <col min="4988" max="4988" width="6.5703125" customWidth="1"/>
    <col min="4989" max="4989" width="9.42578125" customWidth="1"/>
    <col min="4990" max="4990" width="11.85546875" customWidth="1"/>
    <col min="4991" max="4992" width="5.140625" customWidth="1"/>
    <col min="4993" max="4993" width="7" customWidth="1"/>
    <col min="4994" max="4994" width="21.85546875" customWidth="1"/>
    <col min="4995" max="4995" width="44.85546875" customWidth="1"/>
    <col min="4996" max="4996" width="9.42578125" customWidth="1"/>
    <col min="4997" max="4997" width="7.7109375" customWidth="1"/>
    <col min="4998" max="5003" width="4.7109375" customWidth="1"/>
    <col min="5004" max="5004" width="5" customWidth="1"/>
    <col min="5121" max="5121" width="3.5703125" customWidth="1"/>
    <col min="5122" max="5122" width="21.42578125" customWidth="1"/>
    <col min="5123" max="5123" width="40.28515625" customWidth="1"/>
    <col min="5124" max="5124" width="10.5703125" customWidth="1"/>
    <col min="5125" max="5125" width="26.7109375" customWidth="1"/>
    <col min="5126" max="5126" width="23" customWidth="1"/>
    <col min="5127" max="5127" width="12.28515625" customWidth="1"/>
    <col min="5128" max="5128" width="6.140625" customWidth="1"/>
    <col min="5129" max="5129" width="6.28515625" customWidth="1"/>
    <col min="5130" max="5130" width="6.5703125" customWidth="1"/>
    <col min="5131" max="5131" width="7.28515625" customWidth="1"/>
    <col min="5132" max="5132" width="8.140625" customWidth="1"/>
    <col min="5133" max="5133" width="6.28515625" customWidth="1"/>
    <col min="5134" max="5134" width="4.85546875" customWidth="1"/>
    <col min="5135" max="5135" width="7" customWidth="1"/>
    <col min="5136" max="5136" width="8" customWidth="1"/>
    <col min="5137" max="5138" width="7" customWidth="1"/>
    <col min="5139" max="5139" width="7.42578125" customWidth="1"/>
    <col min="5140" max="5140" width="4.140625" customWidth="1"/>
    <col min="5141" max="5141" width="6" customWidth="1"/>
    <col min="5142" max="5142" width="6.5703125" customWidth="1"/>
    <col min="5143" max="5143" width="6.42578125" customWidth="1"/>
    <col min="5144" max="5144" width="6.140625" customWidth="1"/>
    <col min="5145" max="5145" width="6" customWidth="1"/>
    <col min="5146" max="5146" width="7.42578125" customWidth="1"/>
    <col min="5147" max="5147" width="5.140625" customWidth="1"/>
    <col min="5148" max="5148" width="4.140625" customWidth="1"/>
    <col min="5149" max="5149" width="7.140625" customWidth="1"/>
    <col min="5150" max="5150" width="6.85546875" customWidth="1"/>
    <col min="5151" max="5151" width="7.7109375" customWidth="1"/>
    <col min="5152" max="5152" width="7" customWidth="1"/>
    <col min="5153" max="5153" width="8" customWidth="1"/>
    <col min="5154" max="5154" width="4.140625" customWidth="1"/>
    <col min="5155" max="5155" width="4.7109375" customWidth="1"/>
    <col min="5156" max="5156" width="7.28515625" customWidth="1"/>
    <col min="5157" max="5157" width="6.5703125" customWidth="1"/>
    <col min="5158" max="5158" width="7.7109375" customWidth="1"/>
    <col min="5159" max="5159" width="7" customWidth="1"/>
    <col min="5160" max="5160" width="7.42578125" customWidth="1"/>
    <col min="5161" max="5161" width="4.28515625" customWidth="1"/>
    <col min="5162" max="5162" width="4.7109375" customWidth="1"/>
    <col min="5163" max="5163" width="6.28515625" customWidth="1"/>
    <col min="5164" max="5164" width="6.42578125" customWidth="1"/>
    <col min="5165" max="5165" width="6.85546875" customWidth="1"/>
    <col min="5166" max="5166" width="6.7109375" customWidth="1"/>
    <col min="5167" max="5167" width="7.7109375" customWidth="1"/>
    <col min="5168" max="5168" width="3.7109375" customWidth="1"/>
    <col min="5169" max="5169" width="4.140625" customWidth="1"/>
    <col min="5170" max="5170" width="7.42578125" customWidth="1"/>
    <col min="5171" max="5171" width="6.5703125" customWidth="1"/>
    <col min="5172" max="5172" width="6.85546875" customWidth="1"/>
    <col min="5173" max="5173" width="5.5703125" customWidth="1"/>
    <col min="5174" max="5174" width="7.5703125" customWidth="1"/>
    <col min="5175" max="5175" width="4" customWidth="1"/>
    <col min="5176" max="5176" width="6.42578125" customWidth="1"/>
    <col min="5177" max="5178" width="5.85546875" customWidth="1"/>
    <col min="5179" max="5179" width="6.85546875" customWidth="1"/>
    <col min="5180" max="5181" width="7.5703125" customWidth="1"/>
    <col min="5182" max="5182" width="4" customWidth="1"/>
    <col min="5183" max="5183" width="4.28515625" customWidth="1"/>
    <col min="5184" max="5184" width="6.42578125" customWidth="1"/>
    <col min="5185" max="5185" width="6.5703125" customWidth="1"/>
    <col min="5186" max="5186" width="6.28515625" customWidth="1"/>
    <col min="5187" max="5187" width="6.140625" customWidth="1"/>
    <col min="5188" max="5188" width="7" customWidth="1"/>
    <col min="5189" max="5189" width="4" customWidth="1"/>
    <col min="5190" max="5190" width="4.28515625" customWidth="1"/>
    <col min="5191" max="5191" width="7.85546875" customWidth="1"/>
    <col min="5192" max="5192" width="5.7109375" customWidth="1"/>
    <col min="5193" max="5193" width="6.7109375" customWidth="1"/>
    <col min="5194" max="5194" width="6.85546875" customWidth="1"/>
    <col min="5195" max="5195" width="7.42578125" customWidth="1"/>
    <col min="5196" max="5196" width="3.5703125" customWidth="1"/>
    <col min="5197" max="5197" width="4.42578125" customWidth="1"/>
    <col min="5198" max="5198" width="6" customWidth="1"/>
    <col min="5199" max="5199" width="6.28515625" customWidth="1"/>
    <col min="5200" max="5200" width="7.42578125" customWidth="1"/>
    <col min="5201" max="5201" width="7.140625" customWidth="1"/>
    <col min="5202" max="5202" width="7.28515625" customWidth="1"/>
    <col min="5203" max="5203" width="4.42578125" customWidth="1"/>
    <col min="5204" max="5204" width="4.85546875" customWidth="1"/>
    <col min="5205" max="5205" width="7.5703125" customWidth="1"/>
    <col min="5206" max="5206" width="8.5703125" customWidth="1"/>
    <col min="5207" max="5207" width="8.85546875" customWidth="1"/>
    <col min="5208" max="5208" width="6.28515625" customWidth="1"/>
    <col min="5209" max="5209" width="7" customWidth="1"/>
    <col min="5210" max="5210" width="4" customWidth="1"/>
    <col min="5211" max="5211" width="4.42578125" customWidth="1"/>
    <col min="5212" max="5212" width="6" customWidth="1"/>
    <col min="5213" max="5213" width="7.7109375" customWidth="1"/>
    <col min="5214" max="5214" width="9.42578125" customWidth="1"/>
    <col min="5215" max="5215" width="7.5703125" customWidth="1"/>
    <col min="5216" max="5216" width="5.42578125" customWidth="1"/>
    <col min="5217" max="5217" width="7.5703125" customWidth="1"/>
    <col min="5218" max="5219" width="4.28515625" customWidth="1"/>
    <col min="5220" max="5220" width="5.140625" customWidth="1"/>
    <col min="5221" max="5221" width="7.85546875" customWidth="1"/>
    <col min="5222" max="5222" width="7.5703125" customWidth="1"/>
    <col min="5223" max="5223" width="7.28515625" customWidth="1"/>
    <col min="5224" max="5224" width="5.85546875" customWidth="1"/>
    <col min="5225" max="5225" width="7" customWidth="1"/>
    <col min="5226" max="5227" width="4.5703125" customWidth="1"/>
    <col min="5228" max="5228" width="6.5703125" customWidth="1"/>
    <col min="5229" max="5243" width="0" hidden="1" customWidth="1"/>
    <col min="5244" max="5244" width="6.5703125" customWidth="1"/>
    <col min="5245" max="5245" width="9.42578125" customWidth="1"/>
    <col min="5246" max="5246" width="11.85546875" customWidth="1"/>
    <col min="5247" max="5248" width="5.140625" customWidth="1"/>
    <col min="5249" max="5249" width="7" customWidth="1"/>
    <col min="5250" max="5250" width="21.85546875" customWidth="1"/>
    <col min="5251" max="5251" width="44.85546875" customWidth="1"/>
    <col min="5252" max="5252" width="9.42578125" customWidth="1"/>
    <col min="5253" max="5253" width="7.7109375" customWidth="1"/>
    <col min="5254" max="5259" width="4.7109375" customWidth="1"/>
    <col min="5260" max="5260" width="5" customWidth="1"/>
    <col min="5377" max="5377" width="3.5703125" customWidth="1"/>
    <col min="5378" max="5378" width="21.42578125" customWidth="1"/>
    <col min="5379" max="5379" width="40.28515625" customWidth="1"/>
    <col min="5380" max="5380" width="10.5703125" customWidth="1"/>
    <col min="5381" max="5381" width="26.7109375" customWidth="1"/>
    <col min="5382" max="5382" width="23" customWidth="1"/>
    <col min="5383" max="5383" width="12.28515625" customWidth="1"/>
    <col min="5384" max="5384" width="6.140625" customWidth="1"/>
    <col min="5385" max="5385" width="6.28515625" customWidth="1"/>
    <col min="5386" max="5386" width="6.5703125" customWidth="1"/>
    <col min="5387" max="5387" width="7.28515625" customWidth="1"/>
    <col min="5388" max="5388" width="8.140625" customWidth="1"/>
    <col min="5389" max="5389" width="6.28515625" customWidth="1"/>
    <col min="5390" max="5390" width="4.85546875" customWidth="1"/>
    <col min="5391" max="5391" width="7" customWidth="1"/>
    <col min="5392" max="5392" width="8" customWidth="1"/>
    <col min="5393" max="5394" width="7" customWidth="1"/>
    <col min="5395" max="5395" width="7.42578125" customWidth="1"/>
    <col min="5396" max="5396" width="4.140625" customWidth="1"/>
    <col min="5397" max="5397" width="6" customWidth="1"/>
    <col min="5398" max="5398" width="6.5703125" customWidth="1"/>
    <col min="5399" max="5399" width="6.42578125" customWidth="1"/>
    <col min="5400" max="5400" width="6.140625" customWidth="1"/>
    <col min="5401" max="5401" width="6" customWidth="1"/>
    <col min="5402" max="5402" width="7.42578125" customWidth="1"/>
    <col min="5403" max="5403" width="5.140625" customWidth="1"/>
    <col min="5404" max="5404" width="4.140625" customWidth="1"/>
    <col min="5405" max="5405" width="7.140625" customWidth="1"/>
    <col min="5406" max="5406" width="6.85546875" customWidth="1"/>
    <col min="5407" max="5407" width="7.7109375" customWidth="1"/>
    <col min="5408" max="5408" width="7" customWidth="1"/>
    <col min="5409" max="5409" width="8" customWidth="1"/>
    <col min="5410" max="5410" width="4.140625" customWidth="1"/>
    <col min="5411" max="5411" width="4.7109375" customWidth="1"/>
    <col min="5412" max="5412" width="7.28515625" customWidth="1"/>
    <col min="5413" max="5413" width="6.5703125" customWidth="1"/>
    <col min="5414" max="5414" width="7.7109375" customWidth="1"/>
    <col min="5415" max="5415" width="7" customWidth="1"/>
    <col min="5416" max="5416" width="7.42578125" customWidth="1"/>
    <col min="5417" max="5417" width="4.28515625" customWidth="1"/>
    <col min="5418" max="5418" width="4.7109375" customWidth="1"/>
    <col min="5419" max="5419" width="6.28515625" customWidth="1"/>
    <col min="5420" max="5420" width="6.42578125" customWidth="1"/>
    <col min="5421" max="5421" width="6.85546875" customWidth="1"/>
    <col min="5422" max="5422" width="6.7109375" customWidth="1"/>
    <col min="5423" max="5423" width="7.7109375" customWidth="1"/>
    <col min="5424" max="5424" width="3.7109375" customWidth="1"/>
    <col min="5425" max="5425" width="4.140625" customWidth="1"/>
    <col min="5426" max="5426" width="7.42578125" customWidth="1"/>
    <col min="5427" max="5427" width="6.5703125" customWidth="1"/>
    <col min="5428" max="5428" width="6.85546875" customWidth="1"/>
    <col min="5429" max="5429" width="5.5703125" customWidth="1"/>
    <col min="5430" max="5430" width="7.5703125" customWidth="1"/>
    <col min="5431" max="5431" width="4" customWidth="1"/>
    <col min="5432" max="5432" width="6.42578125" customWidth="1"/>
    <col min="5433" max="5434" width="5.85546875" customWidth="1"/>
    <col min="5435" max="5435" width="6.85546875" customWidth="1"/>
    <col min="5436" max="5437" width="7.5703125" customWidth="1"/>
    <col min="5438" max="5438" width="4" customWidth="1"/>
    <col min="5439" max="5439" width="4.28515625" customWidth="1"/>
    <col min="5440" max="5440" width="6.42578125" customWidth="1"/>
    <col min="5441" max="5441" width="6.5703125" customWidth="1"/>
    <col min="5442" max="5442" width="6.28515625" customWidth="1"/>
    <col min="5443" max="5443" width="6.140625" customWidth="1"/>
    <col min="5444" max="5444" width="7" customWidth="1"/>
    <col min="5445" max="5445" width="4" customWidth="1"/>
    <col min="5446" max="5446" width="4.28515625" customWidth="1"/>
    <col min="5447" max="5447" width="7.85546875" customWidth="1"/>
    <col min="5448" max="5448" width="5.7109375" customWidth="1"/>
    <col min="5449" max="5449" width="6.7109375" customWidth="1"/>
    <col min="5450" max="5450" width="6.85546875" customWidth="1"/>
    <col min="5451" max="5451" width="7.42578125" customWidth="1"/>
    <col min="5452" max="5452" width="3.5703125" customWidth="1"/>
    <col min="5453" max="5453" width="4.42578125" customWidth="1"/>
    <col min="5454" max="5454" width="6" customWidth="1"/>
    <col min="5455" max="5455" width="6.28515625" customWidth="1"/>
    <col min="5456" max="5456" width="7.42578125" customWidth="1"/>
    <col min="5457" max="5457" width="7.140625" customWidth="1"/>
    <col min="5458" max="5458" width="7.28515625" customWidth="1"/>
    <col min="5459" max="5459" width="4.42578125" customWidth="1"/>
    <col min="5460" max="5460" width="4.85546875" customWidth="1"/>
    <col min="5461" max="5461" width="7.5703125" customWidth="1"/>
    <col min="5462" max="5462" width="8.5703125" customWidth="1"/>
    <col min="5463" max="5463" width="8.85546875" customWidth="1"/>
    <col min="5464" max="5464" width="6.28515625" customWidth="1"/>
    <col min="5465" max="5465" width="7" customWidth="1"/>
    <col min="5466" max="5466" width="4" customWidth="1"/>
    <col min="5467" max="5467" width="4.42578125" customWidth="1"/>
    <col min="5468" max="5468" width="6" customWidth="1"/>
    <col min="5469" max="5469" width="7.7109375" customWidth="1"/>
    <col min="5470" max="5470" width="9.42578125" customWidth="1"/>
    <col min="5471" max="5471" width="7.5703125" customWidth="1"/>
    <col min="5472" max="5472" width="5.42578125" customWidth="1"/>
    <col min="5473" max="5473" width="7.5703125" customWidth="1"/>
    <col min="5474" max="5475" width="4.28515625" customWidth="1"/>
    <col min="5476" max="5476" width="5.140625" customWidth="1"/>
    <col min="5477" max="5477" width="7.85546875" customWidth="1"/>
    <col min="5478" max="5478" width="7.5703125" customWidth="1"/>
    <col min="5479" max="5479" width="7.28515625" customWidth="1"/>
    <col min="5480" max="5480" width="5.85546875" customWidth="1"/>
    <col min="5481" max="5481" width="7" customWidth="1"/>
    <col min="5482" max="5483" width="4.5703125" customWidth="1"/>
    <col min="5484" max="5484" width="6.5703125" customWidth="1"/>
    <col min="5485" max="5499" width="0" hidden="1" customWidth="1"/>
    <col min="5500" max="5500" width="6.5703125" customWidth="1"/>
    <col min="5501" max="5501" width="9.42578125" customWidth="1"/>
    <col min="5502" max="5502" width="11.85546875" customWidth="1"/>
    <col min="5503" max="5504" width="5.140625" customWidth="1"/>
    <col min="5505" max="5505" width="7" customWidth="1"/>
    <col min="5506" max="5506" width="21.85546875" customWidth="1"/>
    <col min="5507" max="5507" width="44.85546875" customWidth="1"/>
    <col min="5508" max="5508" width="9.42578125" customWidth="1"/>
    <col min="5509" max="5509" width="7.7109375" customWidth="1"/>
    <col min="5510" max="5515" width="4.7109375" customWidth="1"/>
    <col min="5516" max="5516" width="5" customWidth="1"/>
    <col min="5633" max="5633" width="3.5703125" customWidth="1"/>
    <col min="5634" max="5634" width="21.42578125" customWidth="1"/>
    <col min="5635" max="5635" width="40.28515625" customWidth="1"/>
    <col min="5636" max="5636" width="10.5703125" customWidth="1"/>
    <col min="5637" max="5637" width="26.7109375" customWidth="1"/>
    <col min="5638" max="5638" width="23" customWidth="1"/>
    <col min="5639" max="5639" width="12.28515625" customWidth="1"/>
    <col min="5640" max="5640" width="6.140625" customWidth="1"/>
    <col min="5641" max="5641" width="6.28515625" customWidth="1"/>
    <col min="5642" max="5642" width="6.5703125" customWidth="1"/>
    <col min="5643" max="5643" width="7.28515625" customWidth="1"/>
    <col min="5644" max="5644" width="8.140625" customWidth="1"/>
    <col min="5645" max="5645" width="6.28515625" customWidth="1"/>
    <col min="5646" max="5646" width="4.85546875" customWidth="1"/>
    <col min="5647" max="5647" width="7" customWidth="1"/>
    <col min="5648" max="5648" width="8" customWidth="1"/>
    <col min="5649" max="5650" width="7" customWidth="1"/>
    <col min="5651" max="5651" width="7.42578125" customWidth="1"/>
    <col min="5652" max="5652" width="4.140625" customWidth="1"/>
    <col min="5653" max="5653" width="6" customWidth="1"/>
    <col min="5654" max="5654" width="6.5703125" customWidth="1"/>
    <col min="5655" max="5655" width="6.42578125" customWidth="1"/>
    <col min="5656" max="5656" width="6.140625" customWidth="1"/>
    <col min="5657" max="5657" width="6" customWidth="1"/>
    <col min="5658" max="5658" width="7.42578125" customWidth="1"/>
    <col min="5659" max="5659" width="5.140625" customWidth="1"/>
    <col min="5660" max="5660" width="4.140625" customWidth="1"/>
    <col min="5661" max="5661" width="7.140625" customWidth="1"/>
    <col min="5662" max="5662" width="6.85546875" customWidth="1"/>
    <col min="5663" max="5663" width="7.7109375" customWidth="1"/>
    <col min="5664" max="5664" width="7" customWidth="1"/>
    <col min="5665" max="5665" width="8" customWidth="1"/>
    <col min="5666" max="5666" width="4.140625" customWidth="1"/>
    <col min="5667" max="5667" width="4.7109375" customWidth="1"/>
    <col min="5668" max="5668" width="7.28515625" customWidth="1"/>
    <col min="5669" max="5669" width="6.5703125" customWidth="1"/>
    <col min="5670" max="5670" width="7.7109375" customWidth="1"/>
    <col min="5671" max="5671" width="7" customWidth="1"/>
    <col min="5672" max="5672" width="7.42578125" customWidth="1"/>
    <col min="5673" max="5673" width="4.28515625" customWidth="1"/>
    <col min="5674" max="5674" width="4.7109375" customWidth="1"/>
    <col min="5675" max="5675" width="6.28515625" customWidth="1"/>
    <col min="5676" max="5676" width="6.42578125" customWidth="1"/>
    <col min="5677" max="5677" width="6.85546875" customWidth="1"/>
    <col min="5678" max="5678" width="6.7109375" customWidth="1"/>
    <col min="5679" max="5679" width="7.7109375" customWidth="1"/>
    <col min="5680" max="5680" width="3.7109375" customWidth="1"/>
    <col min="5681" max="5681" width="4.140625" customWidth="1"/>
    <col min="5682" max="5682" width="7.42578125" customWidth="1"/>
    <col min="5683" max="5683" width="6.5703125" customWidth="1"/>
    <col min="5684" max="5684" width="6.85546875" customWidth="1"/>
    <col min="5685" max="5685" width="5.5703125" customWidth="1"/>
    <col min="5686" max="5686" width="7.5703125" customWidth="1"/>
    <col min="5687" max="5687" width="4" customWidth="1"/>
    <col min="5688" max="5688" width="6.42578125" customWidth="1"/>
    <col min="5689" max="5690" width="5.85546875" customWidth="1"/>
    <col min="5691" max="5691" width="6.85546875" customWidth="1"/>
    <col min="5692" max="5693" width="7.5703125" customWidth="1"/>
    <col min="5694" max="5694" width="4" customWidth="1"/>
    <col min="5695" max="5695" width="4.28515625" customWidth="1"/>
    <col min="5696" max="5696" width="6.42578125" customWidth="1"/>
    <col min="5697" max="5697" width="6.5703125" customWidth="1"/>
    <col min="5698" max="5698" width="6.28515625" customWidth="1"/>
    <col min="5699" max="5699" width="6.140625" customWidth="1"/>
    <col min="5700" max="5700" width="7" customWidth="1"/>
    <col min="5701" max="5701" width="4" customWidth="1"/>
    <col min="5702" max="5702" width="4.28515625" customWidth="1"/>
    <col min="5703" max="5703" width="7.85546875" customWidth="1"/>
    <col min="5704" max="5704" width="5.7109375" customWidth="1"/>
    <col min="5705" max="5705" width="6.7109375" customWidth="1"/>
    <col min="5706" max="5706" width="6.85546875" customWidth="1"/>
    <col min="5707" max="5707" width="7.42578125" customWidth="1"/>
    <col min="5708" max="5708" width="3.5703125" customWidth="1"/>
    <col min="5709" max="5709" width="4.42578125" customWidth="1"/>
    <col min="5710" max="5710" width="6" customWidth="1"/>
    <col min="5711" max="5711" width="6.28515625" customWidth="1"/>
    <col min="5712" max="5712" width="7.42578125" customWidth="1"/>
    <col min="5713" max="5713" width="7.140625" customWidth="1"/>
    <col min="5714" max="5714" width="7.28515625" customWidth="1"/>
    <col min="5715" max="5715" width="4.42578125" customWidth="1"/>
    <col min="5716" max="5716" width="4.85546875" customWidth="1"/>
    <col min="5717" max="5717" width="7.5703125" customWidth="1"/>
    <col min="5718" max="5718" width="8.5703125" customWidth="1"/>
    <col min="5719" max="5719" width="8.85546875" customWidth="1"/>
    <col min="5720" max="5720" width="6.28515625" customWidth="1"/>
    <col min="5721" max="5721" width="7" customWidth="1"/>
    <col min="5722" max="5722" width="4" customWidth="1"/>
    <col min="5723" max="5723" width="4.42578125" customWidth="1"/>
    <col min="5724" max="5724" width="6" customWidth="1"/>
    <col min="5725" max="5725" width="7.7109375" customWidth="1"/>
    <col min="5726" max="5726" width="9.42578125" customWidth="1"/>
    <col min="5727" max="5727" width="7.5703125" customWidth="1"/>
    <col min="5728" max="5728" width="5.42578125" customWidth="1"/>
    <col min="5729" max="5729" width="7.5703125" customWidth="1"/>
    <col min="5730" max="5731" width="4.28515625" customWidth="1"/>
    <col min="5732" max="5732" width="5.140625" customWidth="1"/>
    <col min="5733" max="5733" width="7.85546875" customWidth="1"/>
    <col min="5734" max="5734" width="7.5703125" customWidth="1"/>
    <col min="5735" max="5735" width="7.28515625" customWidth="1"/>
    <col min="5736" max="5736" width="5.85546875" customWidth="1"/>
    <col min="5737" max="5737" width="7" customWidth="1"/>
    <col min="5738" max="5739" width="4.5703125" customWidth="1"/>
    <col min="5740" max="5740" width="6.5703125" customWidth="1"/>
    <col min="5741" max="5755" width="0" hidden="1" customWidth="1"/>
    <col min="5756" max="5756" width="6.5703125" customWidth="1"/>
    <col min="5757" max="5757" width="9.42578125" customWidth="1"/>
    <col min="5758" max="5758" width="11.85546875" customWidth="1"/>
    <col min="5759" max="5760" width="5.140625" customWidth="1"/>
    <col min="5761" max="5761" width="7" customWidth="1"/>
    <col min="5762" max="5762" width="21.85546875" customWidth="1"/>
    <col min="5763" max="5763" width="44.85546875" customWidth="1"/>
    <col min="5764" max="5764" width="9.42578125" customWidth="1"/>
    <col min="5765" max="5765" width="7.7109375" customWidth="1"/>
    <col min="5766" max="5771" width="4.7109375" customWidth="1"/>
    <col min="5772" max="5772" width="5" customWidth="1"/>
    <col min="5889" max="5889" width="3.5703125" customWidth="1"/>
    <col min="5890" max="5890" width="21.42578125" customWidth="1"/>
    <col min="5891" max="5891" width="40.28515625" customWidth="1"/>
    <col min="5892" max="5892" width="10.5703125" customWidth="1"/>
    <col min="5893" max="5893" width="26.7109375" customWidth="1"/>
    <col min="5894" max="5894" width="23" customWidth="1"/>
    <col min="5895" max="5895" width="12.28515625" customWidth="1"/>
    <col min="5896" max="5896" width="6.140625" customWidth="1"/>
    <col min="5897" max="5897" width="6.28515625" customWidth="1"/>
    <col min="5898" max="5898" width="6.5703125" customWidth="1"/>
    <col min="5899" max="5899" width="7.28515625" customWidth="1"/>
    <col min="5900" max="5900" width="8.140625" customWidth="1"/>
    <col min="5901" max="5901" width="6.28515625" customWidth="1"/>
    <col min="5902" max="5902" width="4.85546875" customWidth="1"/>
    <col min="5903" max="5903" width="7" customWidth="1"/>
    <col min="5904" max="5904" width="8" customWidth="1"/>
    <col min="5905" max="5906" width="7" customWidth="1"/>
    <col min="5907" max="5907" width="7.42578125" customWidth="1"/>
    <col min="5908" max="5908" width="4.140625" customWidth="1"/>
    <col min="5909" max="5909" width="6" customWidth="1"/>
    <col min="5910" max="5910" width="6.5703125" customWidth="1"/>
    <col min="5911" max="5911" width="6.42578125" customWidth="1"/>
    <col min="5912" max="5912" width="6.140625" customWidth="1"/>
    <col min="5913" max="5913" width="6" customWidth="1"/>
    <col min="5914" max="5914" width="7.42578125" customWidth="1"/>
    <col min="5915" max="5915" width="5.140625" customWidth="1"/>
    <col min="5916" max="5916" width="4.140625" customWidth="1"/>
    <col min="5917" max="5917" width="7.140625" customWidth="1"/>
    <col min="5918" max="5918" width="6.85546875" customWidth="1"/>
    <col min="5919" max="5919" width="7.7109375" customWidth="1"/>
    <col min="5920" max="5920" width="7" customWidth="1"/>
    <col min="5921" max="5921" width="8" customWidth="1"/>
    <col min="5922" max="5922" width="4.140625" customWidth="1"/>
    <col min="5923" max="5923" width="4.7109375" customWidth="1"/>
    <col min="5924" max="5924" width="7.28515625" customWidth="1"/>
    <col min="5925" max="5925" width="6.5703125" customWidth="1"/>
    <col min="5926" max="5926" width="7.7109375" customWidth="1"/>
    <col min="5927" max="5927" width="7" customWidth="1"/>
    <col min="5928" max="5928" width="7.42578125" customWidth="1"/>
    <col min="5929" max="5929" width="4.28515625" customWidth="1"/>
    <col min="5930" max="5930" width="4.7109375" customWidth="1"/>
    <col min="5931" max="5931" width="6.28515625" customWidth="1"/>
    <col min="5932" max="5932" width="6.42578125" customWidth="1"/>
    <col min="5933" max="5933" width="6.85546875" customWidth="1"/>
    <col min="5934" max="5934" width="6.7109375" customWidth="1"/>
    <col min="5935" max="5935" width="7.7109375" customWidth="1"/>
    <col min="5936" max="5936" width="3.7109375" customWidth="1"/>
    <col min="5937" max="5937" width="4.140625" customWidth="1"/>
    <col min="5938" max="5938" width="7.42578125" customWidth="1"/>
    <col min="5939" max="5939" width="6.5703125" customWidth="1"/>
    <col min="5940" max="5940" width="6.85546875" customWidth="1"/>
    <col min="5941" max="5941" width="5.5703125" customWidth="1"/>
    <col min="5942" max="5942" width="7.5703125" customWidth="1"/>
    <col min="5943" max="5943" width="4" customWidth="1"/>
    <col min="5944" max="5944" width="6.42578125" customWidth="1"/>
    <col min="5945" max="5946" width="5.85546875" customWidth="1"/>
    <col min="5947" max="5947" width="6.85546875" customWidth="1"/>
    <col min="5948" max="5949" width="7.5703125" customWidth="1"/>
    <col min="5950" max="5950" width="4" customWidth="1"/>
    <col min="5951" max="5951" width="4.28515625" customWidth="1"/>
    <col min="5952" max="5952" width="6.42578125" customWidth="1"/>
    <col min="5953" max="5953" width="6.5703125" customWidth="1"/>
    <col min="5954" max="5954" width="6.28515625" customWidth="1"/>
    <col min="5955" max="5955" width="6.140625" customWidth="1"/>
    <col min="5956" max="5956" width="7" customWidth="1"/>
    <col min="5957" max="5957" width="4" customWidth="1"/>
    <col min="5958" max="5958" width="4.28515625" customWidth="1"/>
    <col min="5959" max="5959" width="7.85546875" customWidth="1"/>
    <col min="5960" max="5960" width="5.7109375" customWidth="1"/>
    <col min="5961" max="5961" width="6.7109375" customWidth="1"/>
    <col min="5962" max="5962" width="6.85546875" customWidth="1"/>
    <col min="5963" max="5963" width="7.42578125" customWidth="1"/>
    <col min="5964" max="5964" width="3.5703125" customWidth="1"/>
    <col min="5965" max="5965" width="4.42578125" customWidth="1"/>
    <col min="5966" max="5966" width="6" customWidth="1"/>
    <col min="5967" max="5967" width="6.28515625" customWidth="1"/>
    <col min="5968" max="5968" width="7.42578125" customWidth="1"/>
    <col min="5969" max="5969" width="7.140625" customWidth="1"/>
    <col min="5970" max="5970" width="7.28515625" customWidth="1"/>
    <col min="5971" max="5971" width="4.42578125" customWidth="1"/>
    <col min="5972" max="5972" width="4.85546875" customWidth="1"/>
    <col min="5973" max="5973" width="7.5703125" customWidth="1"/>
    <col min="5974" max="5974" width="8.5703125" customWidth="1"/>
    <col min="5975" max="5975" width="8.85546875" customWidth="1"/>
    <col min="5976" max="5976" width="6.28515625" customWidth="1"/>
    <col min="5977" max="5977" width="7" customWidth="1"/>
    <col min="5978" max="5978" width="4" customWidth="1"/>
    <col min="5979" max="5979" width="4.42578125" customWidth="1"/>
    <col min="5980" max="5980" width="6" customWidth="1"/>
    <col min="5981" max="5981" width="7.7109375" customWidth="1"/>
    <col min="5982" max="5982" width="9.42578125" customWidth="1"/>
    <col min="5983" max="5983" width="7.5703125" customWidth="1"/>
    <col min="5984" max="5984" width="5.42578125" customWidth="1"/>
    <col min="5985" max="5985" width="7.5703125" customWidth="1"/>
    <col min="5986" max="5987" width="4.28515625" customWidth="1"/>
    <col min="5988" max="5988" width="5.140625" customWidth="1"/>
    <col min="5989" max="5989" width="7.85546875" customWidth="1"/>
    <col min="5990" max="5990" width="7.5703125" customWidth="1"/>
    <col min="5991" max="5991" width="7.28515625" customWidth="1"/>
    <col min="5992" max="5992" width="5.85546875" customWidth="1"/>
    <col min="5993" max="5993" width="7" customWidth="1"/>
    <col min="5994" max="5995" width="4.5703125" customWidth="1"/>
    <col min="5996" max="5996" width="6.5703125" customWidth="1"/>
    <col min="5997" max="6011" width="0" hidden="1" customWidth="1"/>
    <col min="6012" max="6012" width="6.5703125" customWidth="1"/>
    <col min="6013" max="6013" width="9.42578125" customWidth="1"/>
    <col min="6014" max="6014" width="11.85546875" customWidth="1"/>
    <col min="6015" max="6016" width="5.140625" customWidth="1"/>
    <col min="6017" max="6017" width="7" customWidth="1"/>
    <col min="6018" max="6018" width="21.85546875" customWidth="1"/>
    <col min="6019" max="6019" width="44.85546875" customWidth="1"/>
    <col min="6020" max="6020" width="9.42578125" customWidth="1"/>
    <col min="6021" max="6021" width="7.7109375" customWidth="1"/>
    <col min="6022" max="6027" width="4.7109375" customWidth="1"/>
    <col min="6028" max="6028" width="5" customWidth="1"/>
    <col min="6145" max="6145" width="3.5703125" customWidth="1"/>
    <col min="6146" max="6146" width="21.42578125" customWidth="1"/>
    <col min="6147" max="6147" width="40.28515625" customWidth="1"/>
    <col min="6148" max="6148" width="10.5703125" customWidth="1"/>
    <col min="6149" max="6149" width="26.7109375" customWidth="1"/>
    <col min="6150" max="6150" width="23" customWidth="1"/>
    <col min="6151" max="6151" width="12.28515625" customWidth="1"/>
    <col min="6152" max="6152" width="6.140625" customWidth="1"/>
    <col min="6153" max="6153" width="6.28515625" customWidth="1"/>
    <col min="6154" max="6154" width="6.5703125" customWidth="1"/>
    <col min="6155" max="6155" width="7.28515625" customWidth="1"/>
    <col min="6156" max="6156" width="8.140625" customWidth="1"/>
    <col min="6157" max="6157" width="6.28515625" customWidth="1"/>
    <col min="6158" max="6158" width="4.85546875" customWidth="1"/>
    <col min="6159" max="6159" width="7" customWidth="1"/>
    <col min="6160" max="6160" width="8" customWidth="1"/>
    <col min="6161" max="6162" width="7" customWidth="1"/>
    <col min="6163" max="6163" width="7.42578125" customWidth="1"/>
    <col min="6164" max="6164" width="4.140625" customWidth="1"/>
    <col min="6165" max="6165" width="6" customWidth="1"/>
    <col min="6166" max="6166" width="6.5703125" customWidth="1"/>
    <col min="6167" max="6167" width="6.42578125" customWidth="1"/>
    <col min="6168" max="6168" width="6.140625" customWidth="1"/>
    <col min="6169" max="6169" width="6" customWidth="1"/>
    <col min="6170" max="6170" width="7.42578125" customWidth="1"/>
    <col min="6171" max="6171" width="5.140625" customWidth="1"/>
    <col min="6172" max="6172" width="4.140625" customWidth="1"/>
    <col min="6173" max="6173" width="7.140625" customWidth="1"/>
    <col min="6174" max="6174" width="6.85546875" customWidth="1"/>
    <col min="6175" max="6175" width="7.7109375" customWidth="1"/>
    <col min="6176" max="6176" width="7" customWidth="1"/>
    <col min="6177" max="6177" width="8" customWidth="1"/>
    <col min="6178" max="6178" width="4.140625" customWidth="1"/>
    <col min="6179" max="6179" width="4.7109375" customWidth="1"/>
    <col min="6180" max="6180" width="7.28515625" customWidth="1"/>
    <col min="6181" max="6181" width="6.5703125" customWidth="1"/>
    <col min="6182" max="6182" width="7.7109375" customWidth="1"/>
    <col min="6183" max="6183" width="7" customWidth="1"/>
    <col min="6184" max="6184" width="7.42578125" customWidth="1"/>
    <col min="6185" max="6185" width="4.28515625" customWidth="1"/>
    <col min="6186" max="6186" width="4.7109375" customWidth="1"/>
    <col min="6187" max="6187" width="6.28515625" customWidth="1"/>
    <col min="6188" max="6188" width="6.42578125" customWidth="1"/>
    <col min="6189" max="6189" width="6.85546875" customWidth="1"/>
    <col min="6190" max="6190" width="6.7109375" customWidth="1"/>
    <col min="6191" max="6191" width="7.7109375" customWidth="1"/>
    <col min="6192" max="6192" width="3.7109375" customWidth="1"/>
    <col min="6193" max="6193" width="4.140625" customWidth="1"/>
    <col min="6194" max="6194" width="7.42578125" customWidth="1"/>
    <col min="6195" max="6195" width="6.5703125" customWidth="1"/>
    <col min="6196" max="6196" width="6.85546875" customWidth="1"/>
    <col min="6197" max="6197" width="5.5703125" customWidth="1"/>
    <col min="6198" max="6198" width="7.5703125" customWidth="1"/>
    <col min="6199" max="6199" width="4" customWidth="1"/>
    <col min="6200" max="6200" width="6.42578125" customWidth="1"/>
    <col min="6201" max="6202" width="5.85546875" customWidth="1"/>
    <col min="6203" max="6203" width="6.85546875" customWidth="1"/>
    <col min="6204" max="6205" width="7.5703125" customWidth="1"/>
    <col min="6206" max="6206" width="4" customWidth="1"/>
    <col min="6207" max="6207" width="4.28515625" customWidth="1"/>
    <col min="6208" max="6208" width="6.42578125" customWidth="1"/>
    <col min="6209" max="6209" width="6.5703125" customWidth="1"/>
    <col min="6210" max="6210" width="6.28515625" customWidth="1"/>
    <col min="6211" max="6211" width="6.140625" customWidth="1"/>
    <col min="6212" max="6212" width="7" customWidth="1"/>
    <col min="6213" max="6213" width="4" customWidth="1"/>
    <col min="6214" max="6214" width="4.28515625" customWidth="1"/>
    <col min="6215" max="6215" width="7.85546875" customWidth="1"/>
    <col min="6216" max="6216" width="5.7109375" customWidth="1"/>
    <col min="6217" max="6217" width="6.7109375" customWidth="1"/>
    <col min="6218" max="6218" width="6.85546875" customWidth="1"/>
    <col min="6219" max="6219" width="7.42578125" customWidth="1"/>
    <col min="6220" max="6220" width="3.5703125" customWidth="1"/>
    <col min="6221" max="6221" width="4.42578125" customWidth="1"/>
    <col min="6222" max="6222" width="6" customWidth="1"/>
    <col min="6223" max="6223" width="6.28515625" customWidth="1"/>
    <col min="6224" max="6224" width="7.42578125" customWidth="1"/>
    <col min="6225" max="6225" width="7.140625" customWidth="1"/>
    <col min="6226" max="6226" width="7.28515625" customWidth="1"/>
    <col min="6227" max="6227" width="4.42578125" customWidth="1"/>
    <col min="6228" max="6228" width="4.85546875" customWidth="1"/>
    <col min="6229" max="6229" width="7.5703125" customWidth="1"/>
    <col min="6230" max="6230" width="8.5703125" customWidth="1"/>
    <col min="6231" max="6231" width="8.85546875" customWidth="1"/>
    <col min="6232" max="6232" width="6.28515625" customWidth="1"/>
    <col min="6233" max="6233" width="7" customWidth="1"/>
    <col min="6234" max="6234" width="4" customWidth="1"/>
    <col min="6235" max="6235" width="4.42578125" customWidth="1"/>
    <col min="6236" max="6236" width="6" customWidth="1"/>
    <col min="6237" max="6237" width="7.7109375" customWidth="1"/>
    <col min="6238" max="6238" width="9.42578125" customWidth="1"/>
    <col min="6239" max="6239" width="7.5703125" customWidth="1"/>
    <col min="6240" max="6240" width="5.42578125" customWidth="1"/>
    <col min="6241" max="6241" width="7.5703125" customWidth="1"/>
    <col min="6242" max="6243" width="4.28515625" customWidth="1"/>
    <col min="6244" max="6244" width="5.140625" customWidth="1"/>
    <col min="6245" max="6245" width="7.85546875" customWidth="1"/>
    <col min="6246" max="6246" width="7.5703125" customWidth="1"/>
    <col min="6247" max="6247" width="7.28515625" customWidth="1"/>
    <col min="6248" max="6248" width="5.85546875" customWidth="1"/>
    <col min="6249" max="6249" width="7" customWidth="1"/>
    <col min="6250" max="6251" width="4.5703125" customWidth="1"/>
    <col min="6252" max="6252" width="6.5703125" customWidth="1"/>
    <col min="6253" max="6267" width="0" hidden="1" customWidth="1"/>
    <col min="6268" max="6268" width="6.5703125" customWidth="1"/>
    <col min="6269" max="6269" width="9.42578125" customWidth="1"/>
    <col min="6270" max="6270" width="11.85546875" customWidth="1"/>
    <col min="6271" max="6272" width="5.140625" customWidth="1"/>
    <col min="6273" max="6273" width="7" customWidth="1"/>
    <col min="6274" max="6274" width="21.85546875" customWidth="1"/>
    <col min="6275" max="6275" width="44.85546875" customWidth="1"/>
    <col min="6276" max="6276" width="9.42578125" customWidth="1"/>
    <col min="6277" max="6277" width="7.7109375" customWidth="1"/>
    <col min="6278" max="6283" width="4.7109375" customWidth="1"/>
    <col min="6284" max="6284" width="5" customWidth="1"/>
    <col min="6401" max="6401" width="3.5703125" customWidth="1"/>
    <col min="6402" max="6402" width="21.42578125" customWidth="1"/>
    <col min="6403" max="6403" width="40.28515625" customWidth="1"/>
    <col min="6404" max="6404" width="10.5703125" customWidth="1"/>
    <col min="6405" max="6405" width="26.7109375" customWidth="1"/>
    <col min="6406" max="6406" width="23" customWidth="1"/>
    <col min="6407" max="6407" width="12.28515625" customWidth="1"/>
    <col min="6408" max="6408" width="6.140625" customWidth="1"/>
    <col min="6409" max="6409" width="6.28515625" customWidth="1"/>
    <col min="6410" max="6410" width="6.5703125" customWidth="1"/>
    <col min="6411" max="6411" width="7.28515625" customWidth="1"/>
    <col min="6412" max="6412" width="8.140625" customWidth="1"/>
    <col min="6413" max="6413" width="6.28515625" customWidth="1"/>
    <col min="6414" max="6414" width="4.85546875" customWidth="1"/>
    <col min="6415" max="6415" width="7" customWidth="1"/>
    <col min="6416" max="6416" width="8" customWidth="1"/>
    <col min="6417" max="6418" width="7" customWidth="1"/>
    <col min="6419" max="6419" width="7.42578125" customWidth="1"/>
    <col min="6420" max="6420" width="4.140625" customWidth="1"/>
    <col min="6421" max="6421" width="6" customWidth="1"/>
    <col min="6422" max="6422" width="6.5703125" customWidth="1"/>
    <col min="6423" max="6423" width="6.42578125" customWidth="1"/>
    <col min="6424" max="6424" width="6.140625" customWidth="1"/>
    <col min="6425" max="6425" width="6" customWidth="1"/>
    <col min="6426" max="6426" width="7.42578125" customWidth="1"/>
    <col min="6427" max="6427" width="5.140625" customWidth="1"/>
    <col min="6428" max="6428" width="4.140625" customWidth="1"/>
    <col min="6429" max="6429" width="7.140625" customWidth="1"/>
    <col min="6430" max="6430" width="6.85546875" customWidth="1"/>
    <col min="6431" max="6431" width="7.7109375" customWidth="1"/>
    <col min="6432" max="6432" width="7" customWidth="1"/>
    <col min="6433" max="6433" width="8" customWidth="1"/>
    <col min="6434" max="6434" width="4.140625" customWidth="1"/>
    <col min="6435" max="6435" width="4.7109375" customWidth="1"/>
    <col min="6436" max="6436" width="7.28515625" customWidth="1"/>
    <col min="6437" max="6437" width="6.5703125" customWidth="1"/>
    <col min="6438" max="6438" width="7.7109375" customWidth="1"/>
    <col min="6439" max="6439" width="7" customWidth="1"/>
    <col min="6440" max="6440" width="7.42578125" customWidth="1"/>
    <col min="6441" max="6441" width="4.28515625" customWidth="1"/>
    <col min="6442" max="6442" width="4.7109375" customWidth="1"/>
    <col min="6443" max="6443" width="6.28515625" customWidth="1"/>
    <col min="6444" max="6444" width="6.42578125" customWidth="1"/>
    <col min="6445" max="6445" width="6.85546875" customWidth="1"/>
    <col min="6446" max="6446" width="6.7109375" customWidth="1"/>
    <col min="6447" max="6447" width="7.7109375" customWidth="1"/>
    <col min="6448" max="6448" width="3.7109375" customWidth="1"/>
    <col min="6449" max="6449" width="4.140625" customWidth="1"/>
    <col min="6450" max="6450" width="7.42578125" customWidth="1"/>
    <col min="6451" max="6451" width="6.5703125" customWidth="1"/>
    <col min="6452" max="6452" width="6.85546875" customWidth="1"/>
    <col min="6453" max="6453" width="5.5703125" customWidth="1"/>
    <col min="6454" max="6454" width="7.5703125" customWidth="1"/>
    <col min="6455" max="6455" width="4" customWidth="1"/>
    <col min="6456" max="6456" width="6.42578125" customWidth="1"/>
    <col min="6457" max="6458" width="5.85546875" customWidth="1"/>
    <col min="6459" max="6459" width="6.85546875" customWidth="1"/>
    <col min="6460" max="6461" width="7.5703125" customWidth="1"/>
    <col min="6462" max="6462" width="4" customWidth="1"/>
    <col min="6463" max="6463" width="4.28515625" customWidth="1"/>
    <col min="6464" max="6464" width="6.42578125" customWidth="1"/>
    <col min="6465" max="6465" width="6.5703125" customWidth="1"/>
    <col min="6466" max="6466" width="6.28515625" customWidth="1"/>
    <col min="6467" max="6467" width="6.140625" customWidth="1"/>
    <col min="6468" max="6468" width="7" customWidth="1"/>
    <col min="6469" max="6469" width="4" customWidth="1"/>
    <col min="6470" max="6470" width="4.28515625" customWidth="1"/>
    <col min="6471" max="6471" width="7.85546875" customWidth="1"/>
    <col min="6472" max="6472" width="5.7109375" customWidth="1"/>
    <col min="6473" max="6473" width="6.7109375" customWidth="1"/>
    <col min="6474" max="6474" width="6.85546875" customWidth="1"/>
    <col min="6475" max="6475" width="7.42578125" customWidth="1"/>
    <col min="6476" max="6476" width="3.5703125" customWidth="1"/>
    <col min="6477" max="6477" width="4.42578125" customWidth="1"/>
    <col min="6478" max="6478" width="6" customWidth="1"/>
    <col min="6479" max="6479" width="6.28515625" customWidth="1"/>
    <col min="6480" max="6480" width="7.42578125" customWidth="1"/>
    <col min="6481" max="6481" width="7.140625" customWidth="1"/>
    <col min="6482" max="6482" width="7.28515625" customWidth="1"/>
    <col min="6483" max="6483" width="4.42578125" customWidth="1"/>
    <col min="6484" max="6484" width="4.85546875" customWidth="1"/>
    <col min="6485" max="6485" width="7.5703125" customWidth="1"/>
    <col min="6486" max="6486" width="8.5703125" customWidth="1"/>
    <col min="6487" max="6487" width="8.85546875" customWidth="1"/>
    <col min="6488" max="6488" width="6.28515625" customWidth="1"/>
    <col min="6489" max="6489" width="7" customWidth="1"/>
    <col min="6490" max="6490" width="4" customWidth="1"/>
    <col min="6491" max="6491" width="4.42578125" customWidth="1"/>
    <col min="6492" max="6492" width="6" customWidth="1"/>
    <col min="6493" max="6493" width="7.7109375" customWidth="1"/>
    <col min="6494" max="6494" width="9.42578125" customWidth="1"/>
    <col min="6495" max="6495" width="7.5703125" customWidth="1"/>
    <col min="6496" max="6496" width="5.42578125" customWidth="1"/>
    <col min="6497" max="6497" width="7.5703125" customWidth="1"/>
    <col min="6498" max="6499" width="4.28515625" customWidth="1"/>
    <col min="6500" max="6500" width="5.140625" customWidth="1"/>
    <col min="6501" max="6501" width="7.85546875" customWidth="1"/>
    <col min="6502" max="6502" width="7.5703125" customWidth="1"/>
    <col min="6503" max="6503" width="7.28515625" customWidth="1"/>
    <col min="6504" max="6504" width="5.85546875" customWidth="1"/>
    <col min="6505" max="6505" width="7" customWidth="1"/>
    <col min="6506" max="6507" width="4.5703125" customWidth="1"/>
    <col min="6508" max="6508" width="6.5703125" customWidth="1"/>
    <col min="6509" max="6523" width="0" hidden="1" customWidth="1"/>
    <col min="6524" max="6524" width="6.5703125" customWidth="1"/>
    <col min="6525" max="6525" width="9.42578125" customWidth="1"/>
    <col min="6526" max="6526" width="11.85546875" customWidth="1"/>
    <col min="6527" max="6528" width="5.140625" customWidth="1"/>
    <col min="6529" max="6529" width="7" customWidth="1"/>
    <col min="6530" max="6530" width="21.85546875" customWidth="1"/>
    <col min="6531" max="6531" width="44.85546875" customWidth="1"/>
    <col min="6532" max="6532" width="9.42578125" customWidth="1"/>
    <col min="6533" max="6533" width="7.7109375" customWidth="1"/>
    <col min="6534" max="6539" width="4.7109375" customWidth="1"/>
    <col min="6540" max="6540" width="5" customWidth="1"/>
    <col min="6657" max="6657" width="3.5703125" customWidth="1"/>
    <col min="6658" max="6658" width="21.42578125" customWidth="1"/>
    <col min="6659" max="6659" width="40.28515625" customWidth="1"/>
    <col min="6660" max="6660" width="10.5703125" customWidth="1"/>
    <col min="6661" max="6661" width="26.7109375" customWidth="1"/>
    <col min="6662" max="6662" width="23" customWidth="1"/>
    <col min="6663" max="6663" width="12.28515625" customWidth="1"/>
    <col min="6664" max="6664" width="6.140625" customWidth="1"/>
    <col min="6665" max="6665" width="6.28515625" customWidth="1"/>
    <col min="6666" max="6666" width="6.5703125" customWidth="1"/>
    <col min="6667" max="6667" width="7.28515625" customWidth="1"/>
    <col min="6668" max="6668" width="8.140625" customWidth="1"/>
    <col min="6669" max="6669" width="6.28515625" customWidth="1"/>
    <col min="6670" max="6670" width="4.85546875" customWidth="1"/>
    <col min="6671" max="6671" width="7" customWidth="1"/>
    <col min="6672" max="6672" width="8" customWidth="1"/>
    <col min="6673" max="6674" width="7" customWidth="1"/>
    <col min="6675" max="6675" width="7.42578125" customWidth="1"/>
    <col min="6676" max="6676" width="4.140625" customWidth="1"/>
    <col min="6677" max="6677" width="6" customWidth="1"/>
    <col min="6678" max="6678" width="6.5703125" customWidth="1"/>
    <col min="6679" max="6679" width="6.42578125" customWidth="1"/>
    <col min="6680" max="6680" width="6.140625" customWidth="1"/>
    <col min="6681" max="6681" width="6" customWidth="1"/>
    <col min="6682" max="6682" width="7.42578125" customWidth="1"/>
    <col min="6683" max="6683" width="5.140625" customWidth="1"/>
    <col min="6684" max="6684" width="4.140625" customWidth="1"/>
    <col min="6685" max="6685" width="7.140625" customWidth="1"/>
    <col min="6686" max="6686" width="6.85546875" customWidth="1"/>
    <col min="6687" max="6687" width="7.7109375" customWidth="1"/>
    <col min="6688" max="6688" width="7" customWidth="1"/>
    <col min="6689" max="6689" width="8" customWidth="1"/>
    <col min="6690" max="6690" width="4.140625" customWidth="1"/>
    <col min="6691" max="6691" width="4.7109375" customWidth="1"/>
    <col min="6692" max="6692" width="7.28515625" customWidth="1"/>
    <col min="6693" max="6693" width="6.5703125" customWidth="1"/>
    <col min="6694" max="6694" width="7.7109375" customWidth="1"/>
    <col min="6695" max="6695" width="7" customWidth="1"/>
    <col min="6696" max="6696" width="7.42578125" customWidth="1"/>
    <col min="6697" max="6697" width="4.28515625" customWidth="1"/>
    <col min="6698" max="6698" width="4.7109375" customWidth="1"/>
    <col min="6699" max="6699" width="6.28515625" customWidth="1"/>
    <col min="6700" max="6700" width="6.42578125" customWidth="1"/>
    <col min="6701" max="6701" width="6.85546875" customWidth="1"/>
    <col min="6702" max="6702" width="6.7109375" customWidth="1"/>
    <col min="6703" max="6703" width="7.7109375" customWidth="1"/>
    <col min="6704" max="6704" width="3.7109375" customWidth="1"/>
    <col min="6705" max="6705" width="4.140625" customWidth="1"/>
    <col min="6706" max="6706" width="7.42578125" customWidth="1"/>
    <col min="6707" max="6707" width="6.5703125" customWidth="1"/>
    <col min="6708" max="6708" width="6.85546875" customWidth="1"/>
    <col min="6709" max="6709" width="5.5703125" customWidth="1"/>
    <col min="6710" max="6710" width="7.5703125" customWidth="1"/>
    <col min="6711" max="6711" width="4" customWidth="1"/>
    <col min="6712" max="6712" width="6.42578125" customWidth="1"/>
    <col min="6713" max="6714" width="5.85546875" customWidth="1"/>
    <col min="6715" max="6715" width="6.85546875" customWidth="1"/>
    <col min="6716" max="6717" width="7.5703125" customWidth="1"/>
    <col min="6718" max="6718" width="4" customWidth="1"/>
    <col min="6719" max="6719" width="4.28515625" customWidth="1"/>
    <col min="6720" max="6720" width="6.42578125" customWidth="1"/>
    <col min="6721" max="6721" width="6.5703125" customWidth="1"/>
    <col min="6722" max="6722" width="6.28515625" customWidth="1"/>
    <col min="6723" max="6723" width="6.140625" customWidth="1"/>
    <col min="6724" max="6724" width="7" customWidth="1"/>
    <col min="6725" max="6725" width="4" customWidth="1"/>
    <col min="6726" max="6726" width="4.28515625" customWidth="1"/>
    <col min="6727" max="6727" width="7.85546875" customWidth="1"/>
    <col min="6728" max="6728" width="5.7109375" customWidth="1"/>
    <col min="6729" max="6729" width="6.7109375" customWidth="1"/>
    <col min="6730" max="6730" width="6.85546875" customWidth="1"/>
    <col min="6731" max="6731" width="7.42578125" customWidth="1"/>
    <col min="6732" max="6732" width="3.5703125" customWidth="1"/>
    <col min="6733" max="6733" width="4.42578125" customWidth="1"/>
    <col min="6734" max="6734" width="6" customWidth="1"/>
    <col min="6735" max="6735" width="6.28515625" customWidth="1"/>
    <col min="6736" max="6736" width="7.42578125" customWidth="1"/>
    <col min="6737" max="6737" width="7.140625" customWidth="1"/>
    <col min="6738" max="6738" width="7.28515625" customWidth="1"/>
    <col min="6739" max="6739" width="4.42578125" customWidth="1"/>
    <col min="6740" max="6740" width="4.85546875" customWidth="1"/>
    <col min="6741" max="6741" width="7.5703125" customWidth="1"/>
    <col min="6742" max="6742" width="8.5703125" customWidth="1"/>
    <col min="6743" max="6743" width="8.85546875" customWidth="1"/>
    <col min="6744" max="6744" width="6.28515625" customWidth="1"/>
    <col min="6745" max="6745" width="7" customWidth="1"/>
    <col min="6746" max="6746" width="4" customWidth="1"/>
    <col min="6747" max="6747" width="4.42578125" customWidth="1"/>
    <col min="6748" max="6748" width="6" customWidth="1"/>
    <col min="6749" max="6749" width="7.7109375" customWidth="1"/>
    <col min="6750" max="6750" width="9.42578125" customWidth="1"/>
    <col min="6751" max="6751" width="7.5703125" customWidth="1"/>
    <col min="6752" max="6752" width="5.42578125" customWidth="1"/>
    <col min="6753" max="6753" width="7.5703125" customWidth="1"/>
    <col min="6754" max="6755" width="4.28515625" customWidth="1"/>
    <col min="6756" max="6756" width="5.140625" customWidth="1"/>
    <col min="6757" max="6757" width="7.85546875" customWidth="1"/>
    <col min="6758" max="6758" width="7.5703125" customWidth="1"/>
    <col min="6759" max="6759" width="7.28515625" customWidth="1"/>
    <col min="6760" max="6760" width="5.85546875" customWidth="1"/>
    <col min="6761" max="6761" width="7" customWidth="1"/>
    <col min="6762" max="6763" width="4.5703125" customWidth="1"/>
    <col min="6764" max="6764" width="6.5703125" customWidth="1"/>
    <col min="6765" max="6779" width="0" hidden="1" customWidth="1"/>
    <col min="6780" max="6780" width="6.5703125" customWidth="1"/>
    <col min="6781" max="6781" width="9.42578125" customWidth="1"/>
    <col min="6782" max="6782" width="11.85546875" customWidth="1"/>
    <col min="6783" max="6784" width="5.140625" customWidth="1"/>
    <col min="6785" max="6785" width="7" customWidth="1"/>
    <col min="6786" max="6786" width="21.85546875" customWidth="1"/>
    <col min="6787" max="6787" width="44.85546875" customWidth="1"/>
    <col min="6788" max="6788" width="9.42578125" customWidth="1"/>
    <col min="6789" max="6789" width="7.7109375" customWidth="1"/>
    <col min="6790" max="6795" width="4.7109375" customWidth="1"/>
    <col min="6796" max="6796" width="5" customWidth="1"/>
    <col min="6913" max="6913" width="3.5703125" customWidth="1"/>
    <col min="6914" max="6914" width="21.42578125" customWidth="1"/>
    <col min="6915" max="6915" width="40.28515625" customWidth="1"/>
    <col min="6916" max="6916" width="10.5703125" customWidth="1"/>
    <col min="6917" max="6917" width="26.7109375" customWidth="1"/>
    <col min="6918" max="6918" width="23" customWidth="1"/>
    <col min="6919" max="6919" width="12.28515625" customWidth="1"/>
    <col min="6920" max="6920" width="6.140625" customWidth="1"/>
    <col min="6921" max="6921" width="6.28515625" customWidth="1"/>
    <col min="6922" max="6922" width="6.5703125" customWidth="1"/>
    <col min="6923" max="6923" width="7.28515625" customWidth="1"/>
    <col min="6924" max="6924" width="8.140625" customWidth="1"/>
    <col min="6925" max="6925" width="6.28515625" customWidth="1"/>
    <col min="6926" max="6926" width="4.85546875" customWidth="1"/>
    <col min="6927" max="6927" width="7" customWidth="1"/>
    <col min="6928" max="6928" width="8" customWidth="1"/>
    <col min="6929" max="6930" width="7" customWidth="1"/>
    <col min="6931" max="6931" width="7.42578125" customWidth="1"/>
    <col min="6932" max="6932" width="4.140625" customWidth="1"/>
    <col min="6933" max="6933" width="6" customWidth="1"/>
    <col min="6934" max="6934" width="6.5703125" customWidth="1"/>
    <col min="6935" max="6935" width="6.42578125" customWidth="1"/>
    <col min="6936" max="6936" width="6.140625" customWidth="1"/>
    <col min="6937" max="6937" width="6" customWidth="1"/>
    <col min="6938" max="6938" width="7.42578125" customWidth="1"/>
    <col min="6939" max="6939" width="5.140625" customWidth="1"/>
    <col min="6940" max="6940" width="4.140625" customWidth="1"/>
    <col min="6941" max="6941" width="7.140625" customWidth="1"/>
    <col min="6942" max="6942" width="6.85546875" customWidth="1"/>
    <col min="6943" max="6943" width="7.7109375" customWidth="1"/>
    <col min="6944" max="6944" width="7" customWidth="1"/>
    <col min="6945" max="6945" width="8" customWidth="1"/>
    <col min="6946" max="6946" width="4.140625" customWidth="1"/>
    <col min="6947" max="6947" width="4.7109375" customWidth="1"/>
    <col min="6948" max="6948" width="7.28515625" customWidth="1"/>
    <col min="6949" max="6949" width="6.5703125" customWidth="1"/>
    <col min="6950" max="6950" width="7.7109375" customWidth="1"/>
    <col min="6951" max="6951" width="7" customWidth="1"/>
    <col min="6952" max="6952" width="7.42578125" customWidth="1"/>
    <col min="6953" max="6953" width="4.28515625" customWidth="1"/>
    <col min="6954" max="6954" width="4.7109375" customWidth="1"/>
    <col min="6955" max="6955" width="6.28515625" customWidth="1"/>
    <col min="6956" max="6956" width="6.42578125" customWidth="1"/>
    <col min="6957" max="6957" width="6.85546875" customWidth="1"/>
    <col min="6958" max="6958" width="6.7109375" customWidth="1"/>
    <col min="6959" max="6959" width="7.7109375" customWidth="1"/>
    <col min="6960" max="6960" width="3.7109375" customWidth="1"/>
    <col min="6961" max="6961" width="4.140625" customWidth="1"/>
    <col min="6962" max="6962" width="7.42578125" customWidth="1"/>
    <col min="6963" max="6963" width="6.5703125" customWidth="1"/>
    <col min="6964" max="6964" width="6.85546875" customWidth="1"/>
    <col min="6965" max="6965" width="5.5703125" customWidth="1"/>
    <col min="6966" max="6966" width="7.5703125" customWidth="1"/>
    <col min="6967" max="6967" width="4" customWidth="1"/>
    <col min="6968" max="6968" width="6.42578125" customWidth="1"/>
    <col min="6969" max="6970" width="5.85546875" customWidth="1"/>
    <col min="6971" max="6971" width="6.85546875" customWidth="1"/>
    <col min="6972" max="6973" width="7.5703125" customWidth="1"/>
    <col min="6974" max="6974" width="4" customWidth="1"/>
    <col min="6975" max="6975" width="4.28515625" customWidth="1"/>
    <col min="6976" max="6976" width="6.42578125" customWidth="1"/>
    <col min="6977" max="6977" width="6.5703125" customWidth="1"/>
    <col min="6978" max="6978" width="6.28515625" customWidth="1"/>
    <col min="6979" max="6979" width="6.140625" customWidth="1"/>
    <col min="6980" max="6980" width="7" customWidth="1"/>
    <col min="6981" max="6981" width="4" customWidth="1"/>
    <col min="6982" max="6982" width="4.28515625" customWidth="1"/>
    <col min="6983" max="6983" width="7.85546875" customWidth="1"/>
    <col min="6984" max="6984" width="5.7109375" customWidth="1"/>
    <col min="6985" max="6985" width="6.7109375" customWidth="1"/>
    <col min="6986" max="6986" width="6.85546875" customWidth="1"/>
    <col min="6987" max="6987" width="7.42578125" customWidth="1"/>
    <col min="6988" max="6988" width="3.5703125" customWidth="1"/>
    <col min="6989" max="6989" width="4.42578125" customWidth="1"/>
    <col min="6990" max="6990" width="6" customWidth="1"/>
    <col min="6991" max="6991" width="6.28515625" customWidth="1"/>
    <col min="6992" max="6992" width="7.42578125" customWidth="1"/>
    <col min="6993" max="6993" width="7.140625" customWidth="1"/>
    <col min="6994" max="6994" width="7.28515625" customWidth="1"/>
    <col min="6995" max="6995" width="4.42578125" customWidth="1"/>
    <col min="6996" max="6996" width="4.85546875" customWidth="1"/>
    <col min="6997" max="6997" width="7.5703125" customWidth="1"/>
    <col min="6998" max="6998" width="8.5703125" customWidth="1"/>
    <col min="6999" max="6999" width="8.85546875" customWidth="1"/>
    <col min="7000" max="7000" width="6.28515625" customWidth="1"/>
    <col min="7001" max="7001" width="7" customWidth="1"/>
    <col min="7002" max="7002" width="4" customWidth="1"/>
    <col min="7003" max="7003" width="4.42578125" customWidth="1"/>
    <col min="7004" max="7004" width="6" customWidth="1"/>
    <col min="7005" max="7005" width="7.7109375" customWidth="1"/>
    <col min="7006" max="7006" width="9.42578125" customWidth="1"/>
    <col min="7007" max="7007" width="7.5703125" customWidth="1"/>
    <col min="7008" max="7008" width="5.42578125" customWidth="1"/>
    <col min="7009" max="7009" width="7.5703125" customWidth="1"/>
    <col min="7010" max="7011" width="4.28515625" customWidth="1"/>
    <col min="7012" max="7012" width="5.140625" customWidth="1"/>
    <col min="7013" max="7013" width="7.85546875" customWidth="1"/>
    <col min="7014" max="7014" width="7.5703125" customWidth="1"/>
    <col min="7015" max="7015" width="7.28515625" customWidth="1"/>
    <col min="7016" max="7016" width="5.85546875" customWidth="1"/>
    <col min="7017" max="7017" width="7" customWidth="1"/>
    <col min="7018" max="7019" width="4.5703125" customWidth="1"/>
    <col min="7020" max="7020" width="6.5703125" customWidth="1"/>
    <col min="7021" max="7035" width="0" hidden="1" customWidth="1"/>
    <col min="7036" max="7036" width="6.5703125" customWidth="1"/>
    <col min="7037" max="7037" width="9.42578125" customWidth="1"/>
    <col min="7038" max="7038" width="11.85546875" customWidth="1"/>
    <col min="7039" max="7040" width="5.140625" customWidth="1"/>
    <col min="7041" max="7041" width="7" customWidth="1"/>
    <col min="7042" max="7042" width="21.85546875" customWidth="1"/>
    <col min="7043" max="7043" width="44.85546875" customWidth="1"/>
    <col min="7044" max="7044" width="9.42578125" customWidth="1"/>
    <col min="7045" max="7045" width="7.7109375" customWidth="1"/>
    <col min="7046" max="7051" width="4.7109375" customWidth="1"/>
    <col min="7052" max="7052" width="5" customWidth="1"/>
    <col min="7169" max="7169" width="3.5703125" customWidth="1"/>
    <col min="7170" max="7170" width="21.42578125" customWidth="1"/>
    <col min="7171" max="7171" width="40.28515625" customWidth="1"/>
    <col min="7172" max="7172" width="10.5703125" customWidth="1"/>
    <col min="7173" max="7173" width="26.7109375" customWidth="1"/>
    <col min="7174" max="7174" width="23" customWidth="1"/>
    <col min="7175" max="7175" width="12.28515625" customWidth="1"/>
    <col min="7176" max="7176" width="6.140625" customWidth="1"/>
    <col min="7177" max="7177" width="6.28515625" customWidth="1"/>
    <col min="7178" max="7178" width="6.5703125" customWidth="1"/>
    <col min="7179" max="7179" width="7.28515625" customWidth="1"/>
    <col min="7180" max="7180" width="8.140625" customWidth="1"/>
    <col min="7181" max="7181" width="6.28515625" customWidth="1"/>
    <col min="7182" max="7182" width="4.85546875" customWidth="1"/>
    <col min="7183" max="7183" width="7" customWidth="1"/>
    <col min="7184" max="7184" width="8" customWidth="1"/>
    <col min="7185" max="7186" width="7" customWidth="1"/>
    <col min="7187" max="7187" width="7.42578125" customWidth="1"/>
    <col min="7188" max="7188" width="4.140625" customWidth="1"/>
    <col min="7189" max="7189" width="6" customWidth="1"/>
    <col min="7190" max="7190" width="6.5703125" customWidth="1"/>
    <col min="7191" max="7191" width="6.42578125" customWidth="1"/>
    <col min="7192" max="7192" width="6.140625" customWidth="1"/>
    <col min="7193" max="7193" width="6" customWidth="1"/>
    <col min="7194" max="7194" width="7.42578125" customWidth="1"/>
    <col min="7195" max="7195" width="5.140625" customWidth="1"/>
    <col min="7196" max="7196" width="4.140625" customWidth="1"/>
    <col min="7197" max="7197" width="7.140625" customWidth="1"/>
    <col min="7198" max="7198" width="6.85546875" customWidth="1"/>
    <col min="7199" max="7199" width="7.7109375" customWidth="1"/>
    <col min="7200" max="7200" width="7" customWidth="1"/>
    <col min="7201" max="7201" width="8" customWidth="1"/>
    <col min="7202" max="7202" width="4.140625" customWidth="1"/>
    <col min="7203" max="7203" width="4.7109375" customWidth="1"/>
    <col min="7204" max="7204" width="7.28515625" customWidth="1"/>
    <col min="7205" max="7205" width="6.5703125" customWidth="1"/>
    <col min="7206" max="7206" width="7.7109375" customWidth="1"/>
    <col min="7207" max="7207" width="7" customWidth="1"/>
    <col min="7208" max="7208" width="7.42578125" customWidth="1"/>
    <col min="7209" max="7209" width="4.28515625" customWidth="1"/>
    <col min="7210" max="7210" width="4.7109375" customWidth="1"/>
    <col min="7211" max="7211" width="6.28515625" customWidth="1"/>
    <col min="7212" max="7212" width="6.42578125" customWidth="1"/>
    <col min="7213" max="7213" width="6.85546875" customWidth="1"/>
    <col min="7214" max="7214" width="6.7109375" customWidth="1"/>
    <col min="7215" max="7215" width="7.7109375" customWidth="1"/>
    <col min="7216" max="7216" width="3.7109375" customWidth="1"/>
    <col min="7217" max="7217" width="4.140625" customWidth="1"/>
    <col min="7218" max="7218" width="7.42578125" customWidth="1"/>
    <col min="7219" max="7219" width="6.5703125" customWidth="1"/>
    <col min="7220" max="7220" width="6.85546875" customWidth="1"/>
    <col min="7221" max="7221" width="5.5703125" customWidth="1"/>
    <col min="7222" max="7222" width="7.5703125" customWidth="1"/>
    <col min="7223" max="7223" width="4" customWidth="1"/>
    <col min="7224" max="7224" width="6.42578125" customWidth="1"/>
    <col min="7225" max="7226" width="5.85546875" customWidth="1"/>
    <col min="7227" max="7227" width="6.85546875" customWidth="1"/>
    <col min="7228" max="7229" width="7.5703125" customWidth="1"/>
    <col min="7230" max="7230" width="4" customWidth="1"/>
    <col min="7231" max="7231" width="4.28515625" customWidth="1"/>
    <col min="7232" max="7232" width="6.42578125" customWidth="1"/>
    <col min="7233" max="7233" width="6.5703125" customWidth="1"/>
    <col min="7234" max="7234" width="6.28515625" customWidth="1"/>
    <col min="7235" max="7235" width="6.140625" customWidth="1"/>
    <col min="7236" max="7236" width="7" customWidth="1"/>
    <col min="7237" max="7237" width="4" customWidth="1"/>
    <col min="7238" max="7238" width="4.28515625" customWidth="1"/>
    <col min="7239" max="7239" width="7.85546875" customWidth="1"/>
    <col min="7240" max="7240" width="5.7109375" customWidth="1"/>
    <col min="7241" max="7241" width="6.7109375" customWidth="1"/>
    <col min="7242" max="7242" width="6.85546875" customWidth="1"/>
    <col min="7243" max="7243" width="7.42578125" customWidth="1"/>
    <col min="7244" max="7244" width="3.5703125" customWidth="1"/>
    <col min="7245" max="7245" width="4.42578125" customWidth="1"/>
    <col min="7246" max="7246" width="6" customWidth="1"/>
    <col min="7247" max="7247" width="6.28515625" customWidth="1"/>
    <col min="7248" max="7248" width="7.42578125" customWidth="1"/>
    <col min="7249" max="7249" width="7.140625" customWidth="1"/>
    <col min="7250" max="7250" width="7.28515625" customWidth="1"/>
    <col min="7251" max="7251" width="4.42578125" customWidth="1"/>
    <col min="7252" max="7252" width="4.85546875" customWidth="1"/>
    <col min="7253" max="7253" width="7.5703125" customWidth="1"/>
    <col min="7254" max="7254" width="8.5703125" customWidth="1"/>
    <col min="7255" max="7255" width="8.85546875" customWidth="1"/>
    <col min="7256" max="7256" width="6.28515625" customWidth="1"/>
    <col min="7257" max="7257" width="7" customWidth="1"/>
    <col min="7258" max="7258" width="4" customWidth="1"/>
    <col min="7259" max="7259" width="4.42578125" customWidth="1"/>
    <col min="7260" max="7260" width="6" customWidth="1"/>
    <col min="7261" max="7261" width="7.7109375" customWidth="1"/>
    <col min="7262" max="7262" width="9.42578125" customWidth="1"/>
    <col min="7263" max="7263" width="7.5703125" customWidth="1"/>
    <col min="7264" max="7264" width="5.42578125" customWidth="1"/>
    <col min="7265" max="7265" width="7.5703125" customWidth="1"/>
    <col min="7266" max="7267" width="4.28515625" customWidth="1"/>
    <col min="7268" max="7268" width="5.140625" customWidth="1"/>
    <col min="7269" max="7269" width="7.85546875" customWidth="1"/>
    <col min="7270" max="7270" width="7.5703125" customWidth="1"/>
    <col min="7271" max="7271" width="7.28515625" customWidth="1"/>
    <col min="7272" max="7272" width="5.85546875" customWidth="1"/>
    <col min="7273" max="7273" width="7" customWidth="1"/>
    <col min="7274" max="7275" width="4.5703125" customWidth="1"/>
    <col min="7276" max="7276" width="6.5703125" customWidth="1"/>
    <col min="7277" max="7291" width="0" hidden="1" customWidth="1"/>
    <col min="7292" max="7292" width="6.5703125" customWidth="1"/>
    <col min="7293" max="7293" width="9.42578125" customWidth="1"/>
    <col min="7294" max="7294" width="11.85546875" customWidth="1"/>
    <col min="7295" max="7296" width="5.140625" customWidth="1"/>
    <col min="7297" max="7297" width="7" customWidth="1"/>
    <col min="7298" max="7298" width="21.85546875" customWidth="1"/>
    <col min="7299" max="7299" width="44.85546875" customWidth="1"/>
    <col min="7300" max="7300" width="9.42578125" customWidth="1"/>
    <col min="7301" max="7301" width="7.7109375" customWidth="1"/>
    <col min="7302" max="7307" width="4.7109375" customWidth="1"/>
    <col min="7308" max="7308" width="5" customWidth="1"/>
    <col min="7425" max="7425" width="3.5703125" customWidth="1"/>
    <col min="7426" max="7426" width="21.42578125" customWidth="1"/>
    <col min="7427" max="7427" width="40.28515625" customWidth="1"/>
    <col min="7428" max="7428" width="10.5703125" customWidth="1"/>
    <col min="7429" max="7429" width="26.7109375" customWidth="1"/>
    <col min="7430" max="7430" width="23" customWidth="1"/>
    <col min="7431" max="7431" width="12.28515625" customWidth="1"/>
    <col min="7432" max="7432" width="6.140625" customWidth="1"/>
    <col min="7433" max="7433" width="6.28515625" customWidth="1"/>
    <col min="7434" max="7434" width="6.5703125" customWidth="1"/>
    <col min="7435" max="7435" width="7.28515625" customWidth="1"/>
    <col min="7436" max="7436" width="8.140625" customWidth="1"/>
    <col min="7437" max="7437" width="6.28515625" customWidth="1"/>
    <col min="7438" max="7438" width="4.85546875" customWidth="1"/>
    <col min="7439" max="7439" width="7" customWidth="1"/>
    <col min="7440" max="7440" width="8" customWidth="1"/>
    <col min="7441" max="7442" width="7" customWidth="1"/>
    <col min="7443" max="7443" width="7.42578125" customWidth="1"/>
    <col min="7444" max="7444" width="4.140625" customWidth="1"/>
    <col min="7445" max="7445" width="6" customWidth="1"/>
    <col min="7446" max="7446" width="6.5703125" customWidth="1"/>
    <col min="7447" max="7447" width="6.42578125" customWidth="1"/>
    <col min="7448" max="7448" width="6.140625" customWidth="1"/>
    <col min="7449" max="7449" width="6" customWidth="1"/>
    <col min="7450" max="7450" width="7.42578125" customWidth="1"/>
    <col min="7451" max="7451" width="5.140625" customWidth="1"/>
    <col min="7452" max="7452" width="4.140625" customWidth="1"/>
    <col min="7453" max="7453" width="7.140625" customWidth="1"/>
    <col min="7454" max="7454" width="6.85546875" customWidth="1"/>
    <col min="7455" max="7455" width="7.7109375" customWidth="1"/>
    <col min="7456" max="7456" width="7" customWidth="1"/>
    <col min="7457" max="7457" width="8" customWidth="1"/>
    <col min="7458" max="7458" width="4.140625" customWidth="1"/>
    <col min="7459" max="7459" width="4.7109375" customWidth="1"/>
    <col min="7460" max="7460" width="7.28515625" customWidth="1"/>
    <col min="7461" max="7461" width="6.5703125" customWidth="1"/>
    <col min="7462" max="7462" width="7.7109375" customWidth="1"/>
    <col min="7463" max="7463" width="7" customWidth="1"/>
    <col min="7464" max="7464" width="7.42578125" customWidth="1"/>
    <col min="7465" max="7465" width="4.28515625" customWidth="1"/>
    <col min="7466" max="7466" width="4.7109375" customWidth="1"/>
    <col min="7467" max="7467" width="6.28515625" customWidth="1"/>
    <col min="7468" max="7468" width="6.42578125" customWidth="1"/>
    <col min="7469" max="7469" width="6.85546875" customWidth="1"/>
    <col min="7470" max="7470" width="6.7109375" customWidth="1"/>
    <col min="7471" max="7471" width="7.7109375" customWidth="1"/>
    <col min="7472" max="7472" width="3.7109375" customWidth="1"/>
    <col min="7473" max="7473" width="4.140625" customWidth="1"/>
    <col min="7474" max="7474" width="7.42578125" customWidth="1"/>
    <col min="7475" max="7475" width="6.5703125" customWidth="1"/>
    <col min="7476" max="7476" width="6.85546875" customWidth="1"/>
    <col min="7477" max="7477" width="5.5703125" customWidth="1"/>
    <col min="7478" max="7478" width="7.5703125" customWidth="1"/>
    <col min="7479" max="7479" width="4" customWidth="1"/>
    <col min="7480" max="7480" width="6.42578125" customWidth="1"/>
    <col min="7481" max="7482" width="5.85546875" customWidth="1"/>
    <col min="7483" max="7483" width="6.85546875" customWidth="1"/>
    <col min="7484" max="7485" width="7.5703125" customWidth="1"/>
    <col min="7486" max="7486" width="4" customWidth="1"/>
    <col min="7487" max="7487" width="4.28515625" customWidth="1"/>
    <col min="7488" max="7488" width="6.42578125" customWidth="1"/>
    <col min="7489" max="7489" width="6.5703125" customWidth="1"/>
    <col min="7490" max="7490" width="6.28515625" customWidth="1"/>
    <col min="7491" max="7491" width="6.140625" customWidth="1"/>
    <col min="7492" max="7492" width="7" customWidth="1"/>
    <col min="7493" max="7493" width="4" customWidth="1"/>
    <col min="7494" max="7494" width="4.28515625" customWidth="1"/>
    <col min="7495" max="7495" width="7.85546875" customWidth="1"/>
    <col min="7496" max="7496" width="5.7109375" customWidth="1"/>
    <col min="7497" max="7497" width="6.7109375" customWidth="1"/>
    <col min="7498" max="7498" width="6.85546875" customWidth="1"/>
    <col min="7499" max="7499" width="7.42578125" customWidth="1"/>
    <col min="7500" max="7500" width="3.5703125" customWidth="1"/>
    <col min="7501" max="7501" width="4.42578125" customWidth="1"/>
    <col min="7502" max="7502" width="6" customWidth="1"/>
    <col min="7503" max="7503" width="6.28515625" customWidth="1"/>
    <col min="7504" max="7504" width="7.42578125" customWidth="1"/>
    <col min="7505" max="7505" width="7.140625" customWidth="1"/>
    <col min="7506" max="7506" width="7.28515625" customWidth="1"/>
    <col min="7507" max="7507" width="4.42578125" customWidth="1"/>
    <col min="7508" max="7508" width="4.85546875" customWidth="1"/>
    <col min="7509" max="7509" width="7.5703125" customWidth="1"/>
    <col min="7510" max="7510" width="8.5703125" customWidth="1"/>
    <col min="7511" max="7511" width="8.85546875" customWidth="1"/>
    <col min="7512" max="7512" width="6.28515625" customWidth="1"/>
    <col min="7513" max="7513" width="7" customWidth="1"/>
    <col min="7514" max="7514" width="4" customWidth="1"/>
    <col min="7515" max="7515" width="4.42578125" customWidth="1"/>
    <col min="7516" max="7516" width="6" customWidth="1"/>
    <col min="7517" max="7517" width="7.7109375" customWidth="1"/>
    <col min="7518" max="7518" width="9.42578125" customWidth="1"/>
    <col min="7519" max="7519" width="7.5703125" customWidth="1"/>
    <col min="7520" max="7520" width="5.42578125" customWidth="1"/>
    <col min="7521" max="7521" width="7.5703125" customWidth="1"/>
    <col min="7522" max="7523" width="4.28515625" customWidth="1"/>
    <col min="7524" max="7524" width="5.140625" customWidth="1"/>
    <col min="7525" max="7525" width="7.85546875" customWidth="1"/>
    <col min="7526" max="7526" width="7.5703125" customWidth="1"/>
    <col min="7527" max="7527" width="7.28515625" customWidth="1"/>
    <col min="7528" max="7528" width="5.85546875" customWidth="1"/>
    <col min="7529" max="7529" width="7" customWidth="1"/>
    <col min="7530" max="7531" width="4.5703125" customWidth="1"/>
    <col min="7532" max="7532" width="6.5703125" customWidth="1"/>
    <col min="7533" max="7547" width="0" hidden="1" customWidth="1"/>
    <col min="7548" max="7548" width="6.5703125" customWidth="1"/>
    <col min="7549" max="7549" width="9.42578125" customWidth="1"/>
    <col min="7550" max="7550" width="11.85546875" customWidth="1"/>
    <col min="7551" max="7552" width="5.140625" customWidth="1"/>
    <col min="7553" max="7553" width="7" customWidth="1"/>
    <col min="7554" max="7554" width="21.85546875" customWidth="1"/>
    <col min="7555" max="7555" width="44.85546875" customWidth="1"/>
    <col min="7556" max="7556" width="9.42578125" customWidth="1"/>
    <col min="7557" max="7557" width="7.7109375" customWidth="1"/>
    <col min="7558" max="7563" width="4.7109375" customWidth="1"/>
    <col min="7564" max="7564" width="5" customWidth="1"/>
    <col min="7681" max="7681" width="3.5703125" customWidth="1"/>
    <col min="7682" max="7682" width="21.42578125" customWidth="1"/>
    <col min="7683" max="7683" width="40.28515625" customWidth="1"/>
    <col min="7684" max="7684" width="10.5703125" customWidth="1"/>
    <col min="7685" max="7685" width="26.7109375" customWidth="1"/>
    <col min="7686" max="7686" width="23" customWidth="1"/>
    <col min="7687" max="7687" width="12.28515625" customWidth="1"/>
    <col min="7688" max="7688" width="6.140625" customWidth="1"/>
    <col min="7689" max="7689" width="6.28515625" customWidth="1"/>
    <col min="7690" max="7690" width="6.5703125" customWidth="1"/>
    <col min="7691" max="7691" width="7.28515625" customWidth="1"/>
    <col min="7692" max="7692" width="8.140625" customWidth="1"/>
    <col min="7693" max="7693" width="6.28515625" customWidth="1"/>
    <col min="7694" max="7694" width="4.85546875" customWidth="1"/>
    <col min="7695" max="7695" width="7" customWidth="1"/>
    <col min="7696" max="7696" width="8" customWidth="1"/>
    <col min="7697" max="7698" width="7" customWidth="1"/>
    <col min="7699" max="7699" width="7.42578125" customWidth="1"/>
    <col min="7700" max="7700" width="4.140625" customWidth="1"/>
    <col min="7701" max="7701" width="6" customWidth="1"/>
    <col min="7702" max="7702" width="6.5703125" customWidth="1"/>
    <col min="7703" max="7703" width="6.42578125" customWidth="1"/>
    <col min="7704" max="7704" width="6.140625" customWidth="1"/>
    <col min="7705" max="7705" width="6" customWidth="1"/>
    <col min="7706" max="7706" width="7.42578125" customWidth="1"/>
    <col min="7707" max="7707" width="5.140625" customWidth="1"/>
    <col min="7708" max="7708" width="4.140625" customWidth="1"/>
    <col min="7709" max="7709" width="7.140625" customWidth="1"/>
    <col min="7710" max="7710" width="6.85546875" customWidth="1"/>
    <col min="7711" max="7711" width="7.7109375" customWidth="1"/>
    <col min="7712" max="7712" width="7" customWidth="1"/>
    <col min="7713" max="7713" width="8" customWidth="1"/>
    <col min="7714" max="7714" width="4.140625" customWidth="1"/>
    <col min="7715" max="7715" width="4.7109375" customWidth="1"/>
    <col min="7716" max="7716" width="7.28515625" customWidth="1"/>
    <col min="7717" max="7717" width="6.5703125" customWidth="1"/>
    <col min="7718" max="7718" width="7.7109375" customWidth="1"/>
    <col min="7719" max="7719" width="7" customWidth="1"/>
    <col min="7720" max="7720" width="7.42578125" customWidth="1"/>
    <col min="7721" max="7721" width="4.28515625" customWidth="1"/>
    <col min="7722" max="7722" width="4.7109375" customWidth="1"/>
    <col min="7723" max="7723" width="6.28515625" customWidth="1"/>
    <col min="7724" max="7724" width="6.42578125" customWidth="1"/>
    <col min="7725" max="7725" width="6.85546875" customWidth="1"/>
    <col min="7726" max="7726" width="6.7109375" customWidth="1"/>
    <col min="7727" max="7727" width="7.7109375" customWidth="1"/>
    <col min="7728" max="7728" width="3.7109375" customWidth="1"/>
    <col min="7729" max="7729" width="4.140625" customWidth="1"/>
    <col min="7730" max="7730" width="7.42578125" customWidth="1"/>
    <col min="7731" max="7731" width="6.5703125" customWidth="1"/>
    <col min="7732" max="7732" width="6.85546875" customWidth="1"/>
    <col min="7733" max="7733" width="5.5703125" customWidth="1"/>
    <col min="7734" max="7734" width="7.5703125" customWidth="1"/>
    <col min="7735" max="7735" width="4" customWidth="1"/>
    <col min="7736" max="7736" width="6.42578125" customWidth="1"/>
    <col min="7737" max="7738" width="5.85546875" customWidth="1"/>
    <col min="7739" max="7739" width="6.85546875" customWidth="1"/>
    <col min="7740" max="7741" width="7.5703125" customWidth="1"/>
    <col min="7742" max="7742" width="4" customWidth="1"/>
    <col min="7743" max="7743" width="4.28515625" customWidth="1"/>
    <col min="7744" max="7744" width="6.42578125" customWidth="1"/>
    <col min="7745" max="7745" width="6.5703125" customWidth="1"/>
    <col min="7746" max="7746" width="6.28515625" customWidth="1"/>
    <col min="7747" max="7747" width="6.140625" customWidth="1"/>
    <col min="7748" max="7748" width="7" customWidth="1"/>
    <col min="7749" max="7749" width="4" customWidth="1"/>
    <col min="7750" max="7750" width="4.28515625" customWidth="1"/>
    <col min="7751" max="7751" width="7.85546875" customWidth="1"/>
    <col min="7752" max="7752" width="5.7109375" customWidth="1"/>
    <col min="7753" max="7753" width="6.7109375" customWidth="1"/>
    <col min="7754" max="7754" width="6.85546875" customWidth="1"/>
    <col min="7755" max="7755" width="7.42578125" customWidth="1"/>
    <col min="7756" max="7756" width="3.5703125" customWidth="1"/>
    <col min="7757" max="7757" width="4.42578125" customWidth="1"/>
    <col min="7758" max="7758" width="6" customWidth="1"/>
    <col min="7759" max="7759" width="6.28515625" customWidth="1"/>
    <col min="7760" max="7760" width="7.42578125" customWidth="1"/>
    <col min="7761" max="7761" width="7.140625" customWidth="1"/>
    <col min="7762" max="7762" width="7.28515625" customWidth="1"/>
    <col min="7763" max="7763" width="4.42578125" customWidth="1"/>
    <col min="7764" max="7764" width="4.85546875" customWidth="1"/>
    <col min="7765" max="7765" width="7.5703125" customWidth="1"/>
    <col min="7766" max="7766" width="8.5703125" customWidth="1"/>
    <col min="7767" max="7767" width="8.85546875" customWidth="1"/>
    <col min="7768" max="7768" width="6.28515625" customWidth="1"/>
    <col min="7769" max="7769" width="7" customWidth="1"/>
    <col min="7770" max="7770" width="4" customWidth="1"/>
    <col min="7771" max="7771" width="4.42578125" customWidth="1"/>
    <col min="7772" max="7772" width="6" customWidth="1"/>
    <col min="7773" max="7773" width="7.7109375" customWidth="1"/>
    <col min="7774" max="7774" width="9.42578125" customWidth="1"/>
    <col min="7775" max="7775" width="7.5703125" customWidth="1"/>
    <col min="7776" max="7776" width="5.42578125" customWidth="1"/>
    <col min="7777" max="7777" width="7.5703125" customWidth="1"/>
    <col min="7778" max="7779" width="4.28515625" customWidth="1"/>
    <col min="7780" max="7780" width="5.140625" customWidth="1"/>
    <col min="7781" max="7781" width="7.85546875" customWidth="1"/>
    <col min="7782" max="7782" width="7.5703125" customWidth="1"/>
    <col min="7783" max="7783" width="7.28515625" customWidth="1"/>
    <col min="7784" max="7784" width="5.85546875" customWidth="1"/>
    <col min="7785" max="7785" width="7" customWidth="1"/>
    <col min="7786" max="7787" width="4.5703125" customWidth="1"/>
    <col min="7788" max="7788" width="6.5703125" customWidth="1"/>
    <col min="7789" max="7803" width="0" hidden="1" customWidth="1"/>
    <col min="7804" max="7804" width="6.5703125" customWidth="1"/>
    <col min="7805" max="7805" width="9.42578125" customWidth="1"/>
    <col min="7806" max="7806" width="11.85546875" customWidth="1"/>
    <col min="7807" max="7808" width="5.140625" customWidth="1"/>
    <col min="7809" max="7809" width="7" customWidth="1"/>
    <col min="7810" max="7810" width="21.85546875" customWidth="1"/>
    <col min="7811" max="7811" width="44.85546875" customWidth="1"/>
    <col min="7812" max="7812" width="9.42578125" customWidth="1"/>
    <col min="7813" max="7813" width="7.7109375" customWidth="1"/>
    <col min="7814" max="7819" width="4.7109375" customWidth="1"/>
    <col min="7820" max="7820" width="5" customWidth="1"/>
    <col min="7937" max="7937" width="3.5703125" customWidth="1"/>
    <col min="7938" max="7938" width="21.42578125" customWidth="1"/>
    <col min="7939" max="7939" width="40.28515625" customWidth="1"/>
    <col min="7940" max="7940" width="10.5703125" customWidth="1"/>
    <col min="7941" max="7941" width="26.7109375" customWidth="1"/>
    <col min="7942" max="7942" width="23" customWidth="1"/>
    <col min="7943" max="7943" width="12.28515625" customWidth="1"/>
    <col min="7944" max="7944" width="6.140625" customWidth="1"/>
    <col min="7945" max="7945" width="6.28515625" customWidth="1"/>
    <col min="7946" max="7946" width="6.5703125" customWidth="1"/>
    <col min="7947" max="7947" width="7.28515625" customWidth="1"/>
    <col min="7948" max="7948" width="8.140625" customWidth="1"/>
    <col min="7949" max="7949" width="6.28515625" customWidth="1"/>
    <col min="7950" max="7950" width="4.85546875" customWidth="1"/>
    <col min="7951" max="7951" width="7" customWidth="1"/>
    <col min="7952" max="7952" width="8" customWidth="1"/>
    <col min="7953" max="7954" width="7" customWidth="1"/>
    <col min="7955" max="7955" width="7.42578125" customWidth="1"/>
    <col min="7956" max="7956" width="4.140625" customWidth="1"/>
    <col min="7957" max="7957" width="6" customWidth="1"/>
    <col min="7958" max="7958" width="6.5703125" customWidth="1"/>
    <col min="7959" max="7959" width="6.42578125" customWidth="1"/>
    <col min="7960" max="7960" width="6.140625" customWidth="1"/>
    <col min="7961" max="7961" width="6" customWidth="1"/>
    <col min="7962" max="7962" width="7.42578125" customWidth="1"/>
    <col min="7963" max="7963" width="5.140625" customWidth="1"/>
    <col min="7964" max="7964" width="4.140625" customWidth="1"/>
    <col min="7965" max="7965" width="7.140625" customWidth="1"/>
    <col min="7966" max="7966" width="6.85546875" customWidth="1"/>
    <col min="7967" max="7967" width="7.7109375" customWidth="1"/>
    <col min="7968" max="7968" width="7" customWidth="1"/>
    <col min="7969" max="7969" width="8" customWidth="1"/>
    <col min="7970" max="7970" width="4.140625" customWidth="1"/>
    <col min="7971" max="7971" width="4.7109375" customWidth="1"/>
    <col min="7972" max="7972" width="7.28515625" customWidth="1"/>
    <col min="7973" max="7973" width="6.5703125" customWidth="1"/>
    <col min="7974" max="7974" width="7.7109375" customWidth="1"/>
    <col min="7975" max="7975" width="7" customWidth="1"/>
    <col min="7976" max="7976" width="7.42578125" customWidth="1"/>
    <col min="7977" max="7977" width="4.28515625" customWidth="1"/>
    <col min="7978" max="7978" width="4.7109375" customWidth="1"/>
    <col min="7979" max="7979" width="6.28515625" customWidth="1"/>
    <col min="7980" max="7980" width="6.42578125" customWidth="1"/>
    <col min="7981" max="7981" width="6.85546875" customWidth="1"/>
    <col min="7982" max="7982" width="6.7109375" customWidth="1"/>
    <col min="7983" max="7983" width="7.7109375" customWidth="1"/>
    <col min="7984" max="7984" width="3.7109375" customWidth="1"/>
    <col min="7985" max="7985" width="4.140625" customWidth="1"/>
    <col min="7986" max="7986" width="7.42578125" customWidth="1"/>
    <col min="7987" max="7987" width="6.5703125" customWidth="1"/>
    <col min="7988" max="7988" width="6.85546875" customWidth="1"/>
    <col min="7989" max="7989" width="5.5703125" customWidth="1"/>
    <col min="7990" max="7990" width="7.5703125" customWidth="1"/>
    <col min="7991" max="7991" width="4" customWidth="1"/>
    <col min="7992" max="7992" width="6.42578125" customWidth="1"/>
    <col min="7993" max="7994" width="5.85546875" customWidth="1"/>
    <col min="7995" max="7995" width="6.85546875" customWidth="1"/>
    <col min="7996" max="7997" width="7.5703125" customWidth="1"/>
    <col min="7998" max="7998" width="4" customWidth="1"/>
    <col min="7999" max="7999" width="4.28515625" customWidth="1"/>
    <col min="8000" max="8000" width="6.42578125" customWidth="1"/>
    <col min="8001" max="8001" width="6.5703125" customWidth="1"/>
    <col min="8002" max="8002" width="6.28515625" customWidth="1"/>
    <col min="8003" max="8003" width="6.140625" customWidth="1"/>
    <col min="8004" max="8004" width="7" customWidth="1"/>
    <col min="8005" max="8005" width="4" customWidth="1"/>
    <col min="8006" max="8006" width="4.28515625" customWidth="1"/>
    <col min="8007" max="8007" width="7.85546875" customWidth="1"/>
    <col min="8008" max="8008" width="5.7109375" customWidth="1"/>
    <col min="8009" max="8009" width="6.7109375" customWidth="1"/>
    <col min="8010" max="8010" width="6.85546875" customWidth="1"/>
    <col min="8011" max="8011" width="7.42578125" customWidth="1"/>
    <col min="8012" max="8012" width="3.5703125" customWidth="1"/>
    <col min="8013" max="8013" width="4.42578125" customWidth="1"/>
    <col min="8014" max="8014" width="6" customWidth="1"/>
    <col min="8015" max="8015" width="6.28515625" customWidth="1"/>
    <col min="8016" max="8016" width="7.42578125" customWidth="1"/>
    <col min="8017" max="8017" width="7.140625" customWidth="1"/>
    <col min="8018" max="8018" width="7.28515625" customWidth="1"/>
    <col min="8019" max="8019" width="4.42578125" customWidth="1"/>
    <col min="8020" max="8020" width="4.85546875" customWidth="1"/>
    <col min="8021" max="8021" width="7.5703125" customWidth="1"/>
    <col min="8022" max="8022" width="8.5703125" customWidth="1"/>
    <col min="8023" max="8023" width="8.85546875" customWidth="1"/>
    <col min="8024" max="8024" width="6.28515625" customWidth="1"/>
    <col min="8025" max="8025" width="7" customWidth="1"/>
    <col min="8026" max="8026" width="4" customWidth="1"/>
    <col min="8027" max="8027" width="4.42578125" customWidth="1"/>
    <col min="8028" max="8028" width="6" customWidth="1"/>
    <col min="8029" max="8029" width="7.7109375" customWidth="1"/>
    <col min="8030" max="8030" width="9.42578125" customWidth="1"/>
    <col min="8031" max="8031" width="7.5703125" customWidth="1"/>
    <col min="8032" max="8032" width="5.42578125" customWidth="1"/>
    <col min="8033" max="8033" width="7.5703125" customWidth="1"/>
    <col min="8034" max="8035" width="4.28515625" customWidth="1"/>
    <col min="8036" max="8036" width="5.140625" customWidth="1"/>
    <col min="8037" max="8037" width="7.85546875" customWidth="1"/>
    <col min="8038" max="8038" width="7.5703125" customWidth="1"/>
    <col min="8039" max="8039" width="7.28515625" customWidth="1"/>
    <col min="8040" max="8040" width="5.85546875" customWidth="1"/>
    <col min="8041" max="8041" width="7" customWidth="1"/>
    <col min="8042" max="8043" width="4.5703125" customWidth="1"/>
    <col min="8044" max="8044" width="6.5703125" customWidth="1"/>
    <col min="8045" max="8059" width="0" hidden="1" customWidth="1"/>
    <col min="8060" max="8060" width="6.5703125" customWidth="1"/>
    <col min="8061" max="8061" width="9.42578125" customWidth="1"/>
    <col min="8062" max="8062" width="11.85546875" customWidth="1"/>
    <col min="8063" max="8064" width="5.140625" customWidth="1"/>
    <col min="8065" max="8065" width="7" customWidth="1"/>
    <col min="8066" max="8066" width="21.85546875" customWidth="1"/>
    <col min="8067" max="8067" width="44.85546875" customWidth="1"/>
    <col min="8068" max="8068" width="9.42578125" customWidth="1"/>
    <col min="8069" max="8069" width="7.7109375" customWidth="1"/>
    <col min="8070" max="8075" width="4.7109375" customWidth="1"/>
    <col min="8076" max="8076" width="5" customWidth="1"/>
    <col min="8193" max="8193" width="3.5703125" customWidth="1"/>
    <col min="8194" max="8194" width="21.42578125" customWidth="1"/>
    <col min="8195" max="8195" width="40.28515625" customWidth="1"/>
    <col min="8196" max="8196" width="10.5703125" customWidth="1"/>
    <col min="8197" max="8197" width="26.7109375" customWidth="1"/>
    <col min="8198" max="8198" width="23" customWidth="1"/>
    <col min="8199" max="8199" width="12.28515625" customWidth="1"/>
    <col min="8200" max="8200" width="6.140625" customWidth="1"/>
    <col min="8201" max="8201" width="6.28515625" customWidth="1"/>
    <col min="8202" max="8202" width="6.5703125" customWidth="1"/>
    <col min="8203" max="8203" width="7.28515625" customWidth="1"/>
    <col min="8204" max="8204" width="8.140625" customWidth="1"/>
    <col min="8205" max="8205" width="6.28515625" customWidth="1"/>
    <col min="8206" max="8206" width="4.85546875" customWidth="1"/>
    <col min="8207" max="8207" width="7" customWidth="1"/>
    <col min="8208" max="8208" width="8" customWidth="1"/>
    <col min="8209" max="8210" width="7" customWidth="1"/>
    <col min="8211" max="8211" width="7.42578125" customWidth="1"/>
    <col min="8212" max="8212" width="4.140625" customWidth="1"/>
    <col min="8213" max="8213" width="6" customWidth="1"/>
    <col min="8214" max="8214" width="6.5703125" customWidth="1"/>
    <col min="8215" max="8215" width="6.42578125" customWidth="1"/>
    <col min="8216" max="8216" width="6.140625" customWidth="1"/>
    <col min="8217" max="8217" width="6" customWidth="1"/>
    <col min="8218" max="8218" width="7.42578125" customWidth="1"/>
    <col min="8219" max="8219" width="5.140625" customWidth="1"/>
    <col min="8220" max="8220" width="4.140625" customWidth="1"/>
    <col min="8221" max="8221" width="7.140625" customWidth="1"/>
    <col min="8222" max="8222" width="6.85546875" customWidth="1"/>
    <col min="8223" max="8223" width="7.7109375" customWidth="1"/>
    <col min="8224" max="8224" width="7" customWidth="1"/>
    <col min="8225" max="8225" width="8" customWidth="1"/>
    <col min="8226" max="8226" width="4.140625" customWidth="1"/>
    <col min="8227" max="8227" width="4.7109375" customWidth="1"/>
    <col min="8228" max="8228" width="7.28515625" customWidth="1"/>
    <col min="8229" max="8229" width="6.5703125" customWidth="1"/>
    <col min="8230" max="8230" width="7.7109375" customWidth="1"/>
    <col min="8231" max="8231" width="7" customWidth="1"/>
    <col min="8232" max="8232" width="7.42578125" customWidth="1"/>
    <col min="8233" max="8233" width="4.28515625" customWidth="1"/>
    <col min="8234" max="8234" width="4.7109375" customWidth="1"/>
    <col min="8235" max="8235" width="6.28515625" customWidth="1"/>
    <col min="8236" max="8236" width="6.42578125" customWidth="1"/>
    <col min="8237" max="8237" width="6.85546875" customWidth="1"/>
    <col min="8238" max="8238" width="6.7109375" customWidth="1"/>
    <col min="8239" max="8239" width="7.7109375" customWidth="1"/>
    <col min="8240" max="8240" width="3.7109375" customWidth="1"/>
    <col min="8241" max="8241" width="4.140625" customWidth="1"/>
    <col min="8242" max="8242" width="7.42578125" customWidth="1"/>
    <col min="8243" max="8243" width="6.5703125" customWidth="1"/>
    <col min="8244" max="8244" width="6.85546875" customWidth="1"/>
    <col min="8245" max="8245" width="5.5703125" customWidth="1"/>
    <col min="8246" max="8246" width="7.5703125" customWidth="1"/>
    <col min="8247" max="8247" width="4" customWidth="1"/>
    <col min="8248" max="8248" width="6.42578125" customWidth="1"/>
    <col min="8249" max="8250" width="5.85546875" customWidth="1"/>
    <col min="8251" max="8251" width="6.85546875" customWidth="1"/>
    <col min="8252" max="8253" width="7.5703125" customWidth="1"/>
    <col min="8254" max="8254" width="4" customWidth="1"/>
    <col min="8255" max="8255" width="4.28515625" customWidth="1"/>
    <col min="8256" max="8256" width="6.42578125" customWidth="1"/>
    <col min="8257" max="8257" width="6.5703125" customWidth="1"/>
    <col min="8258" max="8258" width="6.28515625" customWidth="1"/>
    <col min="8259" max="8259" width="6.140625" customWidth="1"/>
    <col min="8260" max="8260" width="7" customWidth="1"/>
    <col min="8261" max="8261" width="4" customWidth="1"/>
    <col min="8262" max="8262" width="4.28515625" customWidth="1"/>
    <col min="8263" max="8263" width="7.85546875" customWidth="1"/>
    <col min="8264" max="8264" width="5.7109375" customWidth="1"/>
    <col min="8265" max="8265" width="6.7109375" customWidth="1"/>
    <col min="8266" max="8266" width="6.85546875" customWidth="1"/>
    <col min="8267" max="8267" width="7.42578125" customWidth="1"/>
    <col min="8268" max="8268" width="3.5703125" customWidth="1"/>
    <col min="8269" max="8269" width="4.42578125" customWidth="1"/>
    <col min="8270" max="8270" width="6" customWidth="1"/>
    <col min="8271" max="8271" width="6.28515625" customWidth="1"/>
    <col min="8272" max="8272" width="7.42578125" customWidth="1"/>
    <col min="8273" max="8273" width="7.140625" customWidth="1"/>
    <col min="8274" max="8274" width="7.28515625" customWidth="1"/>
    <col min="8275" max="8275" width="4.42578125" customWidth="1"/>
    <col min="8276" max="8276" width="4.85546875" customWidth="1"/>
    <col min="8277" max="8277" width="7.5703125" customWidth="1"/>
    <col min="8278" max="8278" width="8.5703125" customWidth="1"/>
    <col min="8279" max="8279" width="8.85546875" customWidth="1"/>
    <col min="8280" max="8280" width="6.28515625" customWidth="1"/>
    <col min="8281" max="8281" width="7" customWidth="1"/>
    <col min="8282" max="8282" width="4" customWidth="1"/>
    <col min="8283" max="8283" width="4.42578125" customWidth="1"/>
    <col min="8284" max="8284" width="6" customWidth="1"/>
    <col min="8285" max="8285" width="7.7109375" customWidth="1"/>
    <col min="8286" max="8286" width="9.42578125" customWidth="1"/>
    <col min="8287" max="8287" width="7.5703125" customWidth="1"/>
    <col min="8288" max="8288" width="5.42578125" customWidth="1"/>
    <col min="8289" max="8289" width="7.5703125" customWidth="1"/>
    <col min="8290" max="8291" width="4.28515625" customWidth="1"/>
    <col min="8292" max="8292" width="5.140625" customWidth="1"/>
    <col min="8293" max="8293" width="7.85546875" customWidth="1"/>
    <col min="8294" max="8294" width="7.5703125" customWidth="1"/>
    <col min="8295" max="8295" width="7.28515625" customWidth="1"/>
    <col min="8296" max="8296" width="5.85546875" customWidth="1"/>
    <col min="8297" max="8297" width="7" customWidth="1"/>
    <col min="8298" max="8299" width="4.5703125" customWidth="1"/>
    <col min="8300" max="8300" width="6.5703125" customWidth="1"/>
    <col min="8301" max="8315" width="0" hidden="1" customWidth="1"/>
    <col min="8316" max="8316" width="6.5703125" customWidth="1"/>
    <col min="8317" max="8317" width="9.42578125" customWidth="1"/>
    <col min="8318" max="8318" width="11.85546875" customWidth="1"/>
    <col min="8319" max="8320" width="5.140625" customWidth="1"/>
    <col min="8321" max="8321" width="7" customWidth="1"/>
    <col min="8322" max="8322" width="21.85546875" customWidth="1"/>
    <col min="8323" max="8323" width="44.85546875" customWidth="1"/>
    <col min="8324" max="8324" width="9.42578125" customWidth="1"/>
    <col min="8325" max="8325" width="7.7109375" customWidth="1"/>
    <col min="8326" max="8331" width="4.7109375" customWidth="1"/>
    <col min="8332" max="8332" width="5" customWidth="1"/>
    <col min="8449" max="8449" width="3.5703125" customWidth="1"/>
    <col min="8450" max="8450" width="21.42578125" customWidth="1"/>
    <col min="8451" max="8451" width="40.28515625" customWidth="1"/>
    <col min="8452" max="8452" width="10.5703125" customWidth="1"/>
    <col min="8453" max="8453" width="26.7109375" customWidth="1"/>
    <col min="8454" max="8454" width="23" customWidth="1"/>
    <col min="8455" max="8455" width="12.28515625" customWidth="1"/>
    <col min="8456" max="8456" width="6.140625" customWidth="1"/>
    <col min="8457" max="8457" width="6.28515625" customWidth="1"/>
    <col min="8458" max="8458" width="6.5703125" customWidth="1"/>
    <col min="8459" max="8459" width="7.28515625" customWidth="1"/>
    <col min="8460" max="8460" width="8.140625" customWidth="1"/>
    <col min="8461" max="8461" width="6.28515625" customWidth="1"/>
    <col min="8462" max="8462" width="4.85546875" customWidth="1"/>
    <col min="8463" max="8463" width="7" customWidth="1"/>
    <col min="8464" max="8464" width="8" customWidth="1"/>
    <col min="8465" max="8466" width="7" customWidth="1"/>
    <col min="8467" max="8467" width="7.42578125" customWidth="1"/>
    <col min="8468" max="8468" width="4.140625" customWidth="1"/>
    <col min="8469" max="8469" width="6" customWidth="1"/>
    <col min="8470" max="8470" width="6.5703125" customWidth="1"/>
    <col min="8471" max="8471" width="6.42578125" customWidth="1"/>
    <col min="8472" max="8472" width="6.140625" customWidth="1"/>
    <col min="8473" max="8473" width="6" customWidth="1"/>
    <col min="8474" max="8474" width="7.42578125" customWidth="1"/>
    <col min="8475" max="8475" width="5.140625" customWidth="1"/>
    <col min="8476" max="8476" width="4.140625" customWidth="1"/>
    <col min="8477" max="8477" width="7.140625" customWidth="1"/>
    <col min="8478" max="8478" width="6.85546875" customWidth="1"/>
    <col min="8479" max="8479" width="7.7109375" customWidth="1"/>
    <col min="8480" max="8480" width="7" customWidth="1"/>
    <col min="8481" max="8481" width="8" customWidth="1"/>
    <col min="8482" max="8482" width="4.140625" customWidth="1"/>
    <col min="8483" max="8483" width="4.7109375" customWidth="1"/>
    <col min="8484" max="8484" width="7.28515625" customWidth="1"/>
    <col min="8485" max="8485" width="6.5703125" customWidth="1"/>
    <col min="8486" max="8486" width="7.7109375" customWidth="1"/>
    <col min="8487" max="8487" width="7" customWidth="1"/>
    <col min="8488" max="8488" width="7.42578125" customWidth="1"/>
    <col min="8489" max="8489" width="4.28515625" customWidth="1"/>
    <col min="8490" max="8490" width="4.7109375" customWidth="1"/>
    <col min="8491" max="8491" width="6.28515625" customWidth="1"/>
    <col min="8492" max="8492" width="6.42578125" customWidth="1"/>
    <col min="8493" max="8493" width="6.85546875" customWidth="1"/>
    <col min="8494" max="8494" width="6.7109375" customWidth="1"/>
    <col min="8495" max="8495" width="7.7109375" customWidth="1"/>
    <col min="8496" max="8496" width="3.7109375" customWidth="1"/>
    <col min="8497" max="8497" width="4.140625" customWidth="1"/>
    <col min="8498" max="8498" width="7.42578125" customWidth="1"/>
    <col min="8499" max="8499" width="6.5703125" customWidth="1"/>
    <col min="8500" max="8500" width="6.85546875" customWidth="1"/>
    <col min="8501" max="8501" width="5.5703125" customWidth="1"/>
    <col min="8502" max="8502" width="7.5703125" customWidth="1"/>
    <col min="8503" max="8503" width="4" customWidth="1"/>
    <col min="8504" max="8504" width="6.42578125" customWidth="1"/>
    <col min="8505" max="8506" width="5.85546875" customWidth="1"/>
    <col min="8507" max="8507" width="6.85546875" customWidth="1"/>
    <col min="8508" max="8509" width="7.5703125" customWidth="1"/>
    <col min="8510" max="8510" width="4" customWidth="1"/>
    <col min="8511" max="8511" width="4.28515625" customWidth="1"/>
    <col min="8512" max="8512" width="6.42578125" customWidth="1"/>
    <col min="8513" max="8513" width="6.5703125" customWidth="1"/>
    <col min="8514" max="8514" width="6.28515625" customWidth="1"/>
    <col min="8515" max="8515" width="6.140625" customWidth="1"/>
    <col min="8516" max="8516" width="7" customWidth="1"/>
    <col min="8517" max="8517" width="4" customWidth="1"/>
    <col min="8518" max="8518" width="4.28515625" customWidth="1"/>
    <col min="8519" max="8519" width="7.85546875" customWidth="1"/>
    <col min="8520" max="8520" width="5.7109375" customWidth="1"/>
    <col min="8521" max="8521" width="6.7109375" customWidth="1"/>
    <col min="8522" max="8522" width="6.85546875" customWidth="1"/>
    <col min="8523" max="8523" width="7.42578125" customWidth="1"/>
    <col min="8524" max="8524" width="3.5703125" customWidth="1"/>
    <col min="8525" max="8525" width="4.42578125" customWidth="1"/>
    <col min="8526" max="8526" width="6" customWidth="1"/>
    <col min="8527" max="8527" width="6.28515625" customWidth="1"/>
    <col min="8528" max="8528" width="7.42578125" customWidth="1"/>
    <col min="8529" max="8529" width="7.140625" customWidth="1"/>
    <col min="8530" max="8530" width="7.28515625" customWidth="1"/>
    <col min="8531" max="8531" width="4.42578125" customWidth="1"/>
    <col min="8532" max="8532" width="4.85546875" customWidth="1"/>
    <col min="8533" max="8533" width="7.5703125" customWidth="1"/>
    <col min="8534" max="8534" width="8.5703125" customWidth="1"/>
    <col min="8535" max="8535" width="8.85546875" customWidth="1"/>
    <col min="8536" max="8536" width="6.28515625" customWidth="1"/>
    <col min="8537" max="8537" width="7" customWidth="1"/>
    <col min="8538" max="8538" width="4" customWidth="1"/>
    <col min="8539" max="8539" width="4.42578125" customWidth="1"/>
    <col min="8540" max="8540" width="6" customWidth="1"/>
    <col min="8541" max="8541" width="7.7109375" customWidth="1"/>
    <col min="8542" max="8542" width="9.42578125" customWidth="1"/>
    <col min="8543" max="8543" width="7.5703125" customWidth="1"/>
    <col min="8544" max="8544" width="5.42578125" customWidth="1"/>
    <col min="8545" max="8545" width="7.5703125" customWidth="1"/>
    <col min="8546" max="8547" width="4.28515625" customWidth="1"/>
    <col min="8548" max="8548" width="5.140625" customWidth="1"/>
    <col min="8549" max="8549" width="7.85546875" customWidth="1"/>
    <col min="8550" max="8550" width="7.5703125" customWidth="1"/>
    <col min="8551" max="8551" width="7.28515625" customWidth="1"/>
    <col min="8552" max="8552" width="5.85546875" customWidth="1"/>
    <col min="8553" max="8553" width="7" customWidth="1"/>
    <col min="8554" max="8555" width="4.5703125" customWidth="1"/>
    <col min="8556" max="8556" width="6.5703125" customWidth="1"/>
    <col min="8557" max="8571" width="0" hidden="1" customWidth="1"/>
    <col min="8572" max="8572" width="6.5703125" customWidth="1"/>
    <col min="8573" max="8573" width="9.42578125" customWidth="1"/>
    <col min="8574" max="8574" width="11.85546875" customWidth="1"/>
    <col min="8575" max="8576" width="5.140625" customWidth="1"/>
    <col min="8577" max="8577" width="7" customWidth="1"/>
    <col min="8578" max="8578" width="21.85546875" customWidth="1"/>
    <col min="8579" max="8579" width="44.85546875" customWidth="1"/>
    <col min="8580" max="8580" width="9.42578125" customWidth="1"/>
    <col min="8581" max="8581" width="7.7109375" customWidth="1"/>
    <col min="8582" max="8587" width="4.7109375" customWidth="1"/>
    <col min="8588" max="8588" width="5" customWidth="1"/>
    <col min="8705" max="8705" width="3.5703125" customWidth="1"/>
    <col min="8706" max="8706" width="21.42578125" customWidth="1"/>
    <col min="8707" max="8707" width="40.28515625" customWidth="1"/>
    <col min="8708" max="8708" width="10.5703125" customWidth="1"/>
    <col min="8709" max="8709" width="26.7109375" customWidth="1"/>
    <col min="8710" max="8710" width="23" customWidth="1"/>
    <col min="8711" max="8711" width="12.28515625" customWidth="1"/>
    <col min="8712" max="8712" width="6.140625" customWidth="1"/>
    <col min="8713" max="8713" width="6.28515625" customWidth="1"/>
    <col min="8714" max="8714" width="6.5703125" customWidth="1"/>
    <col min="8715" max="8715" width="7.28515625" customWidth="1"/>
    <col min="8716" max="8716" width="8.140625" customWidth="1"/>
    <col min="8717" max="8717" width="6.28515625" customWidth="1"/>
    <col min="8718" max="8718" width="4.85546875" customWidth="1"/>
    <col min="8719" max="8719" width="7" customWidth="1"/>
    <col min="8720" max="8720" width="8" customWidth="1"/>
    <col min="8721" max="8722" width="7" customWidth="1"/>
    <col min="8723" max="8723" width="7.42578125" customWidth="1"/>
    <col min="8724" max="8724" width="4.140625" customWidth="1"/>
    <col min="8725" max="8725" width="6" customWidth="1"/>
    <col min="8726" max="8726" width="6.5703125" customWidth="1"/>
    <col min="8727" max="8727" width="6.42578125" customWidth="1"/>
    <col min="8728" max="8728" width="6.140625" customWidth="1"/>
    <col min="8729" max="8729" width="6" customWidth="1"/>
    <col min="8730" max="8730" width="7.42578125" customWidth="1"/>
    <col min="8731" max="8731" width="5.140625" customWidth="1"/>
    <col min="8732" max="8732" width="4.140625" customWidth="1"/>
    <col min="8733" max="8733" width="7.140625" customWidth="1"/>
    <col min="8734" max="8734" width="6.85546875" customWidth="1"/>
    <col min="8735" max="8735" width="7.7109375" customWidth="1"/>
    <col min="8736" max="8736" width="7" customWidth="1"/>
    <col min="8737" max="8737" width="8" customWidth="1"/>
    <col min="8738" max="8738" width="4.140625" customWidth="1"/>
    <col min="8739" max="8739" width="4.7109375" customWidth="1"/>
    <col min="8740" max="8740" width="7.28515625" customWidth="1"/>
    <col min="8741" max="8741" width="6.5703125" customWidth="1"/>
    <col min="8742" max="8742" width="7.7109375" customWidth="1"/>
    <col min="8743" max="8743" width="7" customWidth="1"/>
    <col min="8744" max="8744" width="7.42578125" customWidth="1"/>
    <col min="8745" max="8745" width="4.28515625" customWidth="1"/>
    <col min="8746" max="8746" width="4.7109375" customWidth="1"/>
    <col min="8747" max="8747" width="6.28515625" customWidth="1"/>
    <col min="8748" max="8748" width="6.42578125" customWidth="1"/>
    <col min="8749" max="8749" width="6.85546875" customWidth="1"/>
    <col min="8750" max="8750" width="6.7109375" customWidth="1"/>
    <col min="8751" max="8751" width="7.7109375" customWidth="1"/>
    <col min="8752" max="8752" width="3.7109375" customWidth="1"/>
    <col min="8753" max="8753" width="4.140625" customWidth="1"/>
    <col min="8754" max="8754" width="7.42578125" customWidth="1"/>
    <col min="8755" max="8755" width="6.5703125" customWidth="1"/>
    <col min="8756" max="8756" width="6.85546875" customWidth="1"/>
    <col min="8757" max="8757" width="5.5703125" customWidth="1"/>
    <col min="8758" max="8758" width="7.5703125" customWidth="1"/>
    <col min="8759" max="8759" width="4" customWidth="1"/>
    <col min="8760" max="8760" width="6.42578125" customWidth="1"/>
    <col min="8761" max="8762" width="5.85546875" customWidth="1"/>
    <col min="8763" max="8763" width="6.85546875" customWidth="1"/>
    <col min="8764" max="8765" width="7.5703125" customWidth="1"/>
    <col min="8766" max="8766" width="4" customWidth="1"/>
    <col min="8767" max="8767" width="4.28515625" customWidth="1"/>
    <col min="8768" max="8768" width="6.42578125" customWidth="1"/>
    <col min="8769" max="8769" width="6.5703125" customWidth="1"/>
    <col min="8770" max="8770" width="6.28515625" customWidth="1"/>
    <col min="8771" max="8771" width="6.140625" customWidth="1"/>
    <col min="8772" max="8772" width="7" customWidth="1"/>
    <col min="8773" max="8773" width="4" customWidth="1"/>
    <col min="8774" max="8774" width="4.28515625" customWidth="1"/>
    <col min="8775" max="8775" width="7.85546875" customWidth="1"/>
    <col min="8776" max="8776" width="5.7109375" customWidth="1"/>
    <col min="8777" max="8777" width="6.7109375" customWidth="1"/>
    <col min="8778" max="8778" width="6.85546875" customWidth="1"/>
    <col min="8779" max="8779" width="7.42578125" customWidth="1"/>
    <col min="8780" max="8780" width="3.5703125" customWidth="1"/>
    <col min="8781" max="8781" width="4.42578125" customWidth="1"/>
    <col min="8782" max="8782" width="6" customWidth="1"/>
    <col min="8783" max="8783" width="6.28515625" customWidth="1"/>
    <col min="8784" max="8784" width="7.42578125" customWidth="1"/>
    <col min="8785" max="8785" width="7.140625" customWidth="1"/>
    <col min="8786" max="8786" width="7.28515625" customWidth="1"/>
    <col min="8787" max="8787" width="4.42578125" customWidth="1"/>
    <col min="8788" max="8788" width="4.85546875" customWidth="1"/>
    <col min="8789" max="8789" width="7.5703125" customWidth="1"/>
    <col min="8790" max="8790" width="8.5703125" customWidth="1"/>
    <col min="8791" max="8791" width="8.85546875" customWidth="1"/>
    <col min="8792" max="8792" width="6.28515625" customWidth="1"/>
    <col min="8793" max="8793" width="7" customWidth="1"/>
    <col min="8794" max="8794" width="4" customWidth="1"/>
    <col min="8795" max="8795" width="4.42578125" customWidth="1"/>
    <col min="8796" max="8796" width="6" customWidth="1"/>
    <col min="8797" max="8797" width="7.7109375" customWidth="1"/>
    <col min="8798" max="8798" width="9.42578125" customWidth="1"/>
    <col min="8799" max="8799" width="7.5703125" customWidth="1"/>
    <col min="8800" max="8800" width="5.42578125" customWidth="1"/>
    <col min="8801" max="8801" width="7.5703125" customWidth="1"/>
    <col min="8802" max="8803" width="4.28515625" customWidth="1"/>
    <col min="8804" max="8804" width="5.140625" customWidth="1"/>
    <col min="8805" max="8805" width="7.85546875" customWidth="1"/>
    <col min="8806" max="8806" width="7.5703125" customWidth="1"/>
    <col min="8807" max="8807" width="7.28515625" customWidth="1"/>
    <col min="8808" max="8808" width="5.85546875" customWidth="1"/>
    <col min="8809" max="8809" width="7" customWidth="1"/>
    <col min="8810" max="8811" width="4.5703125" customWidth="1"/>
    <col min="8812" max="8812" width="6.5703125" customWidth="1"/>
    <col min="8813" max="8827" width="0" hidden="1" customWidth="1"/>
    <col min="8828" max="8828" width="6.5703125" customWidth="1"/>
    <col min="8829" max="8829" width="9.42578125" customWidth="1"/>
    <col min="8830" max="8830" width="11.85546875" customWidth="1"/>
    <col min="8831" max="8832" width="5.140625" customWidth="1"/>
    <col min="8833" max="8833" width="7" customWidth="1"/>
    <col min="8834" max="8834" width="21.85546875" customWidth="1"/>
    <col min="8835" max="8835" width="44.85546875" customWidth="1"/>
    <col min="8836" max="8836" width="9.42578125" customWidth="1"/>
    <col min="8837" max="8837" width="7.7109375" customWidth="1"/>
    <col min="8838" max="8843" width="4.7109375" customWidth="1"/>
    <col min="8844" max="8844" width="5" customWidth="1"/>
    <col min="8961" max="8961" width="3.5703125" customWidth="1"/>
    <col min="8962" max="8962" width="21.42578125" customWidth="1"/>
    <col min="8963" max="8963" width="40.28515625" customWidth="1"/>
    <col min="8964" max="8964" width="10.5703125" customWidth="1"/>
    <col min="8965" max="8965" width="26.7109375" customWidth="1"/>
    <col min="8966" max="8966" width="23" customWidth="1"/>
    <col min="8967" max="8967" width="12.28515625" customWidth="1"/>
    <col min="8968" max="8968" width="6.140625" customWidth="1"/>
    <col min="8969" max="8969" width="6.28515625" customWidth="1"/>
    <col min="8970" max="8970" width="6.5703125" customWidth="1"/>
    <col min="8971" max="8971" width="7.28515625" customWidth="1"/>
    <col min="8972" max="8972" width="8.140625" customWidth="1"/>
    <col min="8973" max="8973" width="6.28515625" customWidth="1"/>
    <col min="8974" max="8974" width="4.85546875" customWidth="1"/>
    <col min="8975" max="8975" width="7" customWidth="1"/>
    <col min="8976" max="8976" width="8" customWidth="1"/>
    <col min="8977" max="8978" width="7" customWidth="1"/>
    <col min="8979" max="8979" width="7.42578125" customWidth="1"/>
    <col min="8980" max="8980" width="4.140625" customWidth="1"/>
    <col min="8981" max="8981" width="6" customWidth="1"/>
    <col min="8982" max="8982" width="6.5703125" customWidth="1"/>
    <col min="8983" max="8983" width="6.42578125" customWidth="1"/>
    <col min="8984" max="8984" width="6.140625" customWidth="1"/>
    <col min="8985" max="8985" width="6" customWidth="1"/>
    <col min="8986" max="8986" width="7.42578125" customWidth="1"/>
    <col min="8987" max="8987" width="5.140625" customWidth="1"/>
    <col min="8988" max="8988" width="4.140625" customWidth="1"/>
    <col min="8989" max="8989" width="7.140625" customWidth="1"/>
    <col min="8990" max="8990" width="6.85546875" customWidth="1"/>
    <col min="8991" max="8991" width="7.7109375" customWidth="1"/>
    <col min="8992" max="8992" width="7" customWidth="1"/>
    <col min="8993" max="8993" width="8" customWidth="1"/>
    <col min="8994" max="8994" width="4.140625" customWidth="1"/>
    <col min="8995" max="8995" width="4.7109375" customWidth="1"/>
    <col min="8996" max="8996" width="7.28515625" customWidth="1"/>
    <col min="8997" max="8997" width="6.5703125" customWidth="1"/>
    <col min="8998" max="8998" width="7.7109375" customWidth="1"/>
    <col min="8999" max="8999" width="7" customWidth="1"/>
    <col min="9000" max="9000" width="7.42578125" customWidth="1"/>
    <col min="9001" max="9001" width="4.28515625" customWidth="1"/>
    <col min="9002" max="9002" width="4.7109375" customWidth="1"/>
    <col min="9003" max="9003" width="6.28515625" customWidth="1"/>
    <col min="9004" max="9004" width="6.42578125" customWidth="1"/>
    <col min="9005" max="9005" width="6.85546875" customWidth="1"/>
    <col min="9006" max="9006" width="6.7109375" customWidth="1"/>
    <col min="9007" max="9007" width="7.7109375" customWidth="1"/>
    <col min="9008" max="9008" width="3.7109375" customWidth="1"/>
    <col min="9009" max="9009" width="4.140625" customWidth="1"/>
    <col min="9010" max="9010" width="7.42578125" customWidth="1"/>
    <col min="9011" max="9011" width="6.5703125" customWidth="1"/>
    <col min="9012" max="9012" width="6.85546875" customWidth="1"/>
    <col min="9013" max="9013" width="5.5703125" customWidth="1"/>
    <col min="9014" max="9014" width="7.5703125" customWidth="1"/>
    <col min="9015" max="9015" width="4" customWidth="1"/>
    <col min="9016" max="9016" width="6.42578125" customWidth="1"/>
    <col min="9017" max="9018" width="5.85546875" customWidth="1"/>
    <col min="9019" max="9019" width="6.85546875" customWidth="1"/>
    <col min="9020" max="9021" width="7.5703125" customWidth="1"/>
    <col min="9022" max="9022" width="4" customWidth="1"/>
    <col min="9023" max="9023" width="4.28515625" customWidth="1"/>
    <col min="9024" max="9024" width="6.42578125" customWidth="1"/>
    <col min="9025" max="9025" width="6.5703125" customWidth="1"/>
    <col min="9026" max="9026" width="6.28515625" customWidth="1"/>
    <col min="9027" max="9027" width="6.140625" customWidth="1"/>
    <col min="9028" max="9028" width="7" customWidth="1"/>
    <col min="9029" max="9029" width="4" customWidth="1"/>
    <col min="9030" max="9030" width="4.28515625" customWidth="1"/>
    <col min="9031" max="9031" width="7.85546875" customWidth="1"/>
    <col min="9032" max="9032" width="5.7109375" customWidth="1"/>
    <col min="9033" max="9033" width="6.7109375" customWidth="1"/>
    <col min="9034" max="9034" width="6.85546875" customWidth="1"/>
    <col min="9035" max="9035" width="7.42578125" customWidth="1"/>
    <col min="9036" max="9036" width="3.5703125" customWidth="1"/>
    <col min="9037" max="9037" width="4.42578125" customWidth="1"/>
    <col min="9038" max="9038" width="6" customWidth="1"/>
    <col min="9039" max="9039" width="6.28515625" customWidth="1"/>
    <col min="9040" max="9040" width="7.42578125" customWidth="1"/>
    <col min="9041" max="9041" width="7.140625" customWidth="1"/>
    <col min="9042" max="9042" width="7.28515625" customWidth="1"/>
    <col min="9043" max="9043" width="4.42578125" customWidth="1"/>
    <col min="9044" max="9044" width="4.85546875" customWidth="1"/>
    <col min="9045" max="9045" width="7.5703125" customWidth="1"/>
    <col min="9046" max="9046" width="8.5703125" customWidth="1"/>
    <col min="9047" max="9047" width="8.85546875" customWidth="1"/>
    <col min="9048" max="9048" width="6.28515625" customWidth="1"/>
    <col min="9049" max="9049" width="7" customWidth="1"/>
    <col min="9050" max="9050" width="4" customWidth="1"/>
    <col min="9051" max="9051" width="4.42578125" customWidth="1"/>
    <col min="9052" max="9052" width="6" customWidth="1"/>
    <col min="9053" max="9053" width="7.7109375" customWidth="1"/>
    <col min="9054" max="9054" width="9.42578125" customWidth="1"/>
    <col min="9055" max="9055" width="7.5703125" customWidth="1"/>
    <col min="9056" max="9056" width="5.42578125" customWidth="1"/>
    <col min="9057" max="9057" width="7.5703125" customWidth="1"/>
    <col min="9058" max="9059" width="4.28515625" customWidth="1"/>
    <col min="9060" max="9060" width="5.140625" customWidth="1"/>
    <col min="9061" max="9061" width="7.85546875" customWidth="1"/>
    <col min="9062" max="9062" width="7.5703125" customWidth="1"/>
    <col min="9063" max="9063" width="7.28515625" customWidth="1"/>
    <col min="9064" max="9064" width="5.85546875" customWidth="1"/>
    <col min="9065" max="9065" width="7" customWidth="1"/>
    <col min="9066" max="9067" width="4.5703125" customWidth="1"/>
    <col min="9068" max="9068" width="6.5703125" customWidth="1"/>
    <col min="9069" max="9083" width="0" hidden="1" customWidth="1"/>
    <col min="9084" max="9084" width="6.5703125" customWidth="1"/>
    <col min="9085" max="9085" width="9.42578125" customWidth="1"/>
    <col min="9086" max="9086" width="11.85546875" customWidth="1"/>
    <col min="9087" max="9088" width="5.140625" customWidth="1"/>
    <col min="9089" max="9089" width="7" customWidth="1"/>
    <col min="9090" max="9090" width="21.85546875" customWidth="1"/>
    <col min="9091" max="9091" width="44.85546875" customWidth="1"/>
    <col min="9092" max="9092" width="9.42578125" customWidth="1"/>
    <col min="9093" max="9093" width="7.7109375" customWidth="1"/>
    <col min="9094" max="9099" width="4.7109375" customWidth="1"/>
    <col min="9100" max="9100" width="5" customWidth="1"/>
    <col min="9217" max="9217" width="3.5703125" customWidth="1"/>
    <col min="9218" max="9218" width="21.42578125" customWidth="1"/>
    <col min="9219" max="9219" width="40.28515625" customWidth="1"/>
    <col min="9220" max="9220" width="10.5703125" customWidth="1"/>
    <col min="9221" max="9221" width="26.7109375" customWidth="1"/>
    <col min="9222" max="9222" width="23" customWidth="1"/>
    <col min="9223" max="9223" width="12.28515625" customWidth="1"/>
    <col min="9224" max="9224" width="6.140625" customWidth="1"/>
    <col min="9225" max="9225" width="6.28515625" customWidth="1"/>
    <col min="9226" max="9226" width="6.5703125" customWidth="1"/>
    <col min="9227" max="9227" width="7.28515625" customWidth="1"/>
    <col min="9228" max="9228" width="8.140625" customWidth="1"/>
    <col min="9229" max="9229" width="6.28515625" customWidth="1"/>
    <col min="9230" max="9230" width="4.85546875" customWidth="1"/>
    <col min="9231" max="9231" width="7" customWidth="1"/>
    <col min="9232" max="9232" width="8" customWidth="1"/>
    <col min="9233" max="9234" width="7" customWidth="1"/>
    <col min="9235" max="9235" width="7.42578125" customWidth="1"/>
    <col min="9236" max="9236" width="4.140625" customWidth="1"/>
    <col min="9237" max="9237" width="6" customWidth="1"/>
    <col min="9238" max="9238" width="6.5703125" customWidth="1"/>
    <col min="9239" max="9239" width="6.42578125" customWidth="1"/>
    <col min="9240" max="9240" width="6.140625" customWidth="1"/>
    <col min="9241" max="9241" width="6" customWidth="1"/>
    <col min="9242" max="9242" width="7.42578125" customWidth="1"/>
    <col min="9243" max="9243" width="5.140625" customWidth="1"/>
    <col min="9244" max="9244" width="4.140625" customWidth="1"/>
    <col min="9245" max="9245" width="7.140625" customWidth="1"/>
    <col min="9246" max="9246" width="6.85546875" customWidth="1"/>
    <col min="9247" max="9247" width="7.7109375" customWidth="1"/>
    <col min="9248" max="9248" width="7" customWidth="1"/>
    <col min="9249" max="9249" width="8" customWidth="1"/>
    <col min="9250" max="9250" width="4.140625" customWidth="1"/>
    <col min="9251" max="9251" width="4.7109375" customWidth="1"/>
    <col min="9252" max="9252" width="7.28515625" customWidth="1"/>
    <col min="9253" max="9253" width="6.5703125" customWidth="1"/>
    <col min="9254" max="9254" width="7.7109375" customWidth="1"/>
    <col min="9255" max="9255" width="7" customWidth="1"/>
    <col min="9256" max="9256" width="7.42578125" customWidth="1"/>
    <col min="9257" max="9257" width="4.28515625" customWidth="1"/>
    <col min="9258" max="9258" width="4.7109375" customWidth="1"/>
    <col min="9259" max="9259" width="6.28515625" customWidth="1"/>
    <col min="9260" max="9260" width="6.42578125" customWidth="1"/>
    <col min="9261" max="9261" width="6.85546875" customWidth="1"/>
    <col min="9262" max="9262" width="6.7109375" customWidth="1"/>
    <col min="9263" max="9263" width="7.7109375" customWidth="1"/>
    <col min="9264" max="9264" width="3.7109375" customWidth="1"/>
    <col min="9265" max="9265" width="4.140625" customWidth="1"/>
    <col min="9266" max="9266" width="7.42578125" customWidth="1"/>
    <col min="9267" max="9267" width="6.5703125" customWidth="1"/>
    <col min="9268" max="9268" width="6.85546875" customWidth="1"/>
    <col min="9269" max="9269" width="5.5703125" customWidth="1"/>
    <col min="9270" max="9270" width="7.5703125" customWidth="1"/>
    <col min="9271" max="9271" width="4" customWidth="1"/>
    <col min="9272" max="9272" width="6.42578125" customWidth="1"/>
    <col min="9273" max="9274" width="5.85546875" customWidth="1"/>
    <col min="9275" max="9275" width="6.85546875" customWidth="1"/>
    <col min="9276" max="9277" width="7.5703125" customWidth="1"/>
    <col min="9278" max="9278" width="4" customWidth="1"/>
    <col min="9279" max="9279" width="4.28515625" customWidth="1"/>
    <col min="9280" max="9280" width="6.42578125" customWidth="1"/>
    <col min="9281" max="9281" width="6.5703125" customWidth="1"/>
    <col min="9282" max="9282" width="6.28515625" customWidth="1"/>
    <col min="9283" max="9283" width="6.140625" customWidth="1"/>
    <col min="9284" max="9284" width="7" customWidth="1"/>
    <col min="9285" max="9285" width="4" customWidth="1"/>
    <col min="9286" max="9286" width="4.28515625" customWidth="1"/>
    <col min="9287" max="9287" width="7.85546875" customWidth="1"/>
    <col min="9288" max="9288" width="5.7109375" customWidth="1"/>
    <col min="9289" max="9289" width="6.7109375" customWidth="1"/>
    <col min="9290" max="9290" width="6.85546875" customWidth="1"/>
    <col min="9291" max="9291" width="7.42578125" customWidth="1"/>
    <col min="9292" max="9292" width="3.5703125" customWidth="1"/>
    <col min="9293" max="9293" width="4.42578125" customWidth="1"/>
    <col min="9294" max="9294" width="6" customWidth="1"/>
    <col min="9295" max="9295" width="6.28515625" customWidth="1"/>
    <col min="9296" max="9296" width="7.42578125" customWidth="1"/>
    <col min="9297" max="9297" width="7.140625" customWidth="1"/>
    <col min="9298" max="9298" width="7.28515625" customWidth="1"/>
    <col min="9299" max="9299" width="4.42578125" customWidth="1"/>
    <col min="9300" max="9300" width="4.85546875" customWidth="1"/>
    <col min="9301" max="9301" width="7.5703125" customWidth="1"/>
    <col min="9302" max="9302" width="8.5703125" customWidth="1"/>
    <col min="9303" max="9303" width="8.85546875" customWidth="1"/>
    <col min="9304" max="9304" width="6.28515625" customWidth="1"/>
    <col min="9305" max="9305" width="7" customWidth="1"/>
    <col min="9306" max="9306" width="4" customWidth="1"/>
    <col min="9307" max="9307" width="4.42578125" customWidth="1"/>
    <col min="9308" max="9308" width="6" customWidth="1"/>
    <col min="9309" max="9309" width="7.7109375" customWidth="1"/>
    <col min="9310" max="9310" width="9.42578125" customWidth="1"/>
    <col min="9311" max="9311" width="7.5703125" customWidth="1"/>
    <col min="9312" max="9312" width="5.42578125" customWidth="1"/>
    <col min="9313" max="9313" width="7.5703125" customWidth="1"/>
    <col min="9314" max="9315" width="4.28515625" customWidth="1"/>
    <col min="9316" max="9316" width="5.140625" customWidth="1"/>
    <col min="9317" max="9317" width="7.85546875" customWidth="1"/>
    <col min="9318" max="9318" width="7.5703125" customWidth="1"/>
    <col min="9319" max="9319" width="7.28515625" customWidth="1"/>
    <col min="9320" max="9320" width="5.85546875" customWidth="1"/>
    <col min="9321" max="9321" width="7" customWidth="1"/>
    <col min="9322" max="9323" width="4.5703125" customWidth="1"/>
    <col min="9324" max="9324" width="6.5703125" customWidth="1"/>
    <col min="9325" max="9339" width="0" hidden="1" customWidth="1"/>
    <col min="9340" max="9340" width="6.5703125" customWidth="1"/>
    <col min="9341" max="9341" width="9.42578125" customWidth="1"/>
    <col min="9342" max="9342" width="11.85546875" customWidth="1"/>
    <col min="9343" max="9344" width="5.140625" customWidth="1"/>
    <col min="9345" max="9345" width="7" customWidth="1"/>
    <col min="9346" max="9346" width="21.85546875" customWidth="1"/>
    <col min="9347" max="9347" width="44.85546875" customWidth="1"/>
    <col min="9348" max="9348" width="9.42578125" customWidth="1"/>
    <col min="9349" max="9349" width="7.7109375" customWidth="1"/>
    <col min="9350" max="9355" width="4.7109375" customWidth="1"/>
    <col min="9356" max="9356" width="5" customWidth="1"/>
    <col min="9473" max="9473" width="3.5703125" customWidth="1"/>
    <col min="9474" max="9474" width="21.42578125" customWidth="1"/>
    <col min="9475" max="9475" width="40.28515625" customWidth="1"/>
    <col min="9476" max="9476" width="10.5703125" customWidth="1"/>
    <col min="9477" max="9477" width="26.7109375" customWidth="1"/>
    <col min="9478" max="9478" width="23" customWidth="1"/>
    <col min="9479" max="9479" width="12.28515625" customWidth="1"/>
    <col min="9480" max="9480" width="6.140625" customWidth="1"/>
    <col min="9481" max="9481" width="6.28515625" customWidth="1"/>
    <col min="9482" max="9482" width="6.5703125" customWidth="1"/>
    <col min="9483" max="9483" width="7.28515625" customWidth="1"/>
    <col min="9484" max="9484" width="8.140625" customWidth="1"/>
    <col min="9485" max="9485" width="6.28515625" customWidth="1"/>
    <col min="9486" max="9486" width="4.85546875" customWidth="1"/>
    <col min="9487" max="9487" width="7" customWidth="1"/>
    <col min="9488" max="9488" width="8" customWidth="1"/>
    <col min="9489" max="9490" width="7" customWidth="1"/>
    <col min="9491" max="9491" width="7.42578125" customWidth="1"/>
    <col min="9492" max="9492" width="4.140625" customWidth="1"/>
    <col min="9493" max="9493" width="6" customWidth="1"/>
    <col min="9494" max="9494" width="6.5703125" customWidth="1"/>
    <col min="9495" max="9495" width="6.42578125" customWidth="1"/>
    <col min="9496" max="9496" width="6.140625" customWidth="1"/>
    <col min="9497" max="9497" width="6" customWidth="1"/>
    <col min="9498" max="9498" width="7.42578125" customWidth="1"/>
    <col min="9499" max="9499" width="5.140625" customWidth="1"/>
    <col min="9500" max="9500" width="4.140625" customWidth="1"/>
    <col min="9501" max="9501" width="7.140625" customWidth="1"/>
    <col min="9502" max="9502" width="6.85546875" customWidth="1"/>
    <col min="9503" max="9503" width="7.7109375" customWidth="1"/>
    <col min="9504" max="9504" width="7" customWidth="1"/>
    <col min="9505" max="9505" width="8" customWidth="1"/>
    <col min="9506" max="9506" width="4.140625" customWidth="1"/>
    <col min="9507" max="9507" width="4.7109375" customWidth="1"/>
    <col min="9508" max="9508" width="7.28515625" customWidth="1"/>
    <col min="9509" max="9509" width="6.5703125" customWidth="1"/>
    <col min="9510" max="9510" width="7.7109375" customWidth="1"/>
    <col min="9511" max="9511" width="7" customWidth="1"/>
    <col min="9512" max="9512" width="7.42578125" customWidth="1"/>
    <col min="9513" max="9513" width="4.28515625" customWidth="1"/>
    <col min="9514" max="9514" width="4.7109375" customWidth="1"/>
    <col min="9515" max="9515" width="6.28515625" customWidth="1"/>
    <col min="9516" max="9516" width="6.42578125" customWidth="1"/>
    <col min="9517" max="9517" width="6.85546875" customWidth="1"/>
    <col min="9518" max="9518" width="6.7109375" customWidth="1"/>
    <col min="9519" max="9519" width="7.7109375" customWidth="1"/>
    <col min="9520" max="9520" width="3.7109375" customWidth="1"/>
    <col min="9521" max="9521" width="4.140625" customWidth="1"/>
    <col min="9522" max="9522" width="7.42578125" customWidth="1"/>
    <col min="9523" max="9523" width="6.5703125" customWidth="1"/>
    <col min="9524" max="9524" width="6.85546875" customWidth="1"/>
    <col min="9525" max="9525" width="5.5703125" customWidth="1"/>
    <col min="9526" max="9526" width="7.5703125" customWidth="1"/>
    <col min="9527" max="9527" width="4" customWidth="1"/>
    <col min="9528" max="9528" width="6.42578125" customWidth="1"/>
    <col min="9529" max="9530" width="5.85546875" customWidth="1"/>
    <col min="9531" max="9531" width="6.85546875" customWidth="1"/>
    <col min="9532" max="9533" width="7.5703125" customWidth="1"/>
    <col min="9534" max="9534" width="4" customWidth="1"/>
    <col min="9535" max="9535" width="4.28515625" customWidth="1"/>
    <col min="9536" max="9536" width="6.42578125" customWidth="1"/>
    <col min="9537" max="9537" width="6.5703125" customWidth="1"/>
    <col min="9538" max="9538" width="6.28515625" customWidth="1"/>
    <col min="9539" max="9539" width="6.140625" customWidth="1"/>
    <col min="9540" max="9540" width="7" customWidth="1"/>
    <col min="9541" max="9541" width="4" customWidth="1"/>
    <col min="9542" max="9542" width="4.28515625" customWidth="1"/>
    <col min="9543" max="9543" width="7.85546875" customWidth="1"/>
    <col min="9544" max="9544" width="5.7109375" customWidth="1"/>
    <col min="9545" max="9545" width="6.7109375" customWidth="1"/>
    <col min="9546" max="9546" width="6.85546875" customWidth="1"/>
    <col min="9547" max="9547" width="7.42578125" customWidth="1"/>
    <col min="9548" max="9548" width="3.5703125" customWidth="1"/>
    <col min="9549" max="9549" width="4.42578125" customWidth="1"/>
    <col min="9550" max="9550" width="6" customWidth="1"/>
    <col min="9551" max="9551" width="6.28515625" customWidth="1"/>
    <col min="9552" max="9552" width="7.42578125" customWidth="1"/>
    <col min="9553" max="9553" width="7.140625" customWidth="1"/>
    <col min="9554" max="9554" width="7.28515625" customWidth="1"/>
    <col min="9555" max="9555" width="4.42578125" customWidth="1"/>
    <col min="9556" max="9556" width="4.85546875" customWidth="1"/>
    <col min="9557" max="9557" width="7.5703125" customWidth="1"/>
    <col min="9558" max="9558" width="8.5703125" customWidth="1"/>
    <col min="9559" max="9559" width="8.85546875" customWidth="1"/>
    <col min="9560" max="9560" width="6.28515625" customWidth="1"/>
    <col min="9561" max="9561" width="7" customWidth="1"/>
    <col min="9562" max="9562" width="4" customWidth="1"/>
    <col min="9563" max="9563" width="4.42578125" customWidth="1"/>
    <col min="9564" max="9564" width="6" customWidth="1"/>
    <col min="9565" max="9565" width="7.7109375" customWidth="1"/>
    <col min="9566" max="9566" width="9.42578125" customWidth="1"/>
    <col min="9567" max="9567" width="7.5703125" customWidth="1"/>
    <col min="9568" max="9568" width="5.42578125" customWidth="1"/>
    <col min="9569" max="9569" width="7.5703125" customWidth="1"/>
    <col min="9570" max="9571" width="4.28515625" customWidth="1"/>
    <col min="9572" max="9572" width="5.140625" customWidth="1"/>
    <col min="9573" max="9573" width="7.85546875" customWidth="1"/>
    <col min="9574" max="9574" width="7.5703125" customWidth="1"/>
    <col min="9575" max="9575" width="7.28515625" customWidth="1"/>
    <col min="9576" max="9576" width="5.85546875" customWidth="1"/>
    <col min="9577" max="9577" width="7" customWidth="1"/>
    <col min="9578" max="9579" width="4.5703125" customWidth="1"/>
    <col min="9580" max="9580" width="6.5703125" customWidth="1"/>
    <col min="9581" max="9595" width="0" hidden="1" customWidth="1"/>
    <col min="9596" max="9596" width="6.5703125" customWidth="1"/>
    <col min="9597" max="9597" width="9.42578125" customWidth="1"/>
    <col min="9598" max="9598" width="11.85546875" customWidth="1"/>
    <col min="9599" max="9600" width="5.140625" customWidth="1"/>
    <col min="9601" max="9601" width="7" customWidth="1"/>
    <col min="9602" max="9602" width="21.85546875" customWidth="1"/>
    <col min="9603" max="9603" width="44.85546875" customWidth="1"/>
    <col min="9604" max="9604" width="9.42578125" customWidth="1"/>
    <col min="9605" max="9605" width="7.7109375" customWidth="1"/>
    <col min="9606" max="9611" width="4.7109375" customWidth="1"/>
    <col min="9612" max="9612" width="5" customWidth="1"/>
    <col min="9729" max="9729" width="3.5703125" customWidth="1"/>
    <col min="9730" max="9730" width="21.42578125" customWidth="1"/>
    <col min="9731" max="9731" width="40.28515625" customWidth="1"/>
    <col min="9732" max="9732" width="10.5703125" customWidth="1"/>
    <col min="9733" max="9733" width="26.7109375" customWidth="1"/>
    <col min="9734" max="9734" width="23" customWidth="1"/>
    <col min="9735" max="9735" width="12.28515625" customWidth="1"/>
    <col min="9736" max="9736" width="6.140625" customWidth="1"/>
    <col min="9737" max="9737" width="6.28515625" customWidth="1"/>
    <col min="9738" max="9738" width="6.5703125" customWidth="1"/>
    <col min="9739" max="9739" width="7.28515625" customWidth="1"/>
    <col min="9740" max="9740" width="8.140625" customWidth="1"/>
    <col min="9741" max="9741" width="6.28515625" customWidth="1"/>
    <col min="9742" max="9742" width="4.85546875" customWidth="1"/>
    <col min="9743" max="9743" width="7" customWidth="1"/>
    <col min="9744" max="9744" width="8" customWidth="1"/>
    <col min="9745" max="9746" width="7" customWidth="1"/>
    <col min="9747" max="9747" width="7.42578125" customWidth="1"/>
    <col min="9748" max="9748" width="4.140625" customWidth="1"/>
    <col min="9749" max="9749" width="6" customWidth="1"/>
    <col min="9750" max="9750" width="6.5703125" customWidth="1"/>
    <col min="9751" max="9751" width="6.42578125" customWidth="1"/>
    <col min="9752" max="9752" width="6.140625" customWidth="1"/>
    <col min="9753" max="9753" width="6" customWidth="1"/>
    <col min="9754" max="9754" width="7.42578125" customWidth="1"/>
    <col min="9755" max="9755" width="5.140625" customWidth="1"/>
    <col min="9756" max="9756" width="4.140625" customWidth="1"/>
    <col min="9757" max="9757" width="7.140625" customWidth="1"/>
    <col min="9758" max="9758" width="6.85546875" customWidth="1"/>
    <col min="9759" max="9759" width="7.7109375" customWidth="1"/>
    <col min="9760" max="9760" width="7" customWidth="1"/>
    <col min="9761" max="9761" width="8" customWidth="1"/>
    <col min="9762" max="9762" width="4.140625" customWidth="1"/>
    <col min="9763" max="9763" width="4.7109375" customWidth="1"/>
    <col min="9764" max="9764" width="7.28515625" customWidth="1"/>
    <col min="9765" max="9765" width="6.5703125" customWidth="1"/>
    <col min="9766" max="9766" width="7.7109375" customWidth="1"/>
    <col min="9767" max="9767" width="7" customWidth="1"/>
    <col min="9768" max="9768" width="7.42578125" customWidth="1"/>
    <col min="9769" max="9769" width="4.28515625" customWidth="1"/>
    <col min="9770" max="9770" width="4.7109375" customWidth="1"/>
    <col min="9771" max="9771" width="6.28515625" customWidth="1"/>
    <col min="9772" max="9772" width="6.42578125" customWidth="1"/>
    <col min="9773" max="9773" width="6.85546875" customWidth="1"/>
    <col min="9774" max="9774" width="6.7109375" customWidth="1"/>
    <col min="9775" max="9775" width="7.7109375" customWidth="1"/>
    <col min="9776" max="9776" width="3.7109375" customWidth="1"/>
    <col min="9777" max="9777" width="4.140625" customWidth="1"/>
    <col min="9778" max="9778" width="7.42578125" customWidth="1"/>
    <col min="9779" max="9779" width="6.5703125" customWidth="1"/>
    <col min="9780" max="9780" width="6.85546875" customWidth="1"/>
    <col min="9781" max="9781" width="5.5703125" customWidth="1"/>
    <col min="9782" max="9782" width="7.5703125" customWidth="1"/>
    <col min="9783" max="9783" width="4" customWidth="1"/>
    <col min="9784" max="9784" width="6.42578125" customWidth="1"/>
    <col min="9785" max="9786" width="5.85546875" customWidth="1"/>
    <col min="9787" max="9787" width="6.85546875" customWidth="1"/>
    <col min="9788" max="9789" width="7.5703125" customWidth="1"/>
    <col min="9790" max="9790" width="4" customWidth="1"/>
    <col min="9791" max="9791" width="4.28515625" customWidth="1"/>
    <col min="9792" max="9792" width="6.42578125" customWidth="1"/>
    <col min="9793" max="9793" width="6.5703125" customWidth="1"/>
    <col min="9794" max="9794" width="6.28515625" customWidth="1"/>
    <col min="9795" max="9795" width="6.140625" customWidth="1"/>
    <col min="9796" max="9796" width="7" customWidth="1"/>
    <col min="9797" max="9797" width="4" customWidth="1"/>
    <col min="9798" max="9798" width="4.28515625" customWidth="1"/>
    <col min="9799" max="9799" width="7.85546875" customWidth="1"/>
    <col min="9800" max="9800" width="5.7109375" customWidth="1"/>
    <col min="9801" max="9801" width="6.7109375" customWidth="1"/>
    <col min="9802" max="9802" width="6.85546875" customWidth="1"/>
    <col min="9803" max="9803" width="7.42578125" customWidth="1"/>
    <col min="9804" max="9804" width="3.5703125" customWidth="1"/>
    <col min="9805" max="9805" width="4.42578125" customWidth="1"/>
    <col min="9806" max="9806" width="6" customWidth="1"/>
    <col min="9807" max="9807" width="6.28515625" customWidth="1"/>
    <col min="9808" max="9808" width="7.42578125" customWidth="1"/>
    <col min="9809" max="9809" width="7.140625" customWidth="1"/>
    <col min="9810" max="9810" width="7.28515625" customWidth="1"/>
    <col min="9811" max="9811" width="4.42578125" customWidth="1"/>
    <col min="9812" max="9812" width="4.85546875" customWidth="1"/>
    <col min="9813" max="9813" width="7.5703125" customWidth="1"/>
    <col min="9814" max="9814" width="8.5703125" customWidth="1"/>
    <col min="9815" max="9815" width="8.85546875" customWidth="1"/>
    <col min="9816" max="9816" width="6.28515625" customWidth="1"/>
    <col min="9817" max="9817" width="7" customWidth="1"/>
    <col min="9818" max="9818" width="4" customWidth="1"/>
    <col min="9819" max="9819" width="4.42578125" customWidth="1"/>
    <col min="9820" max="9820" width="6" customWidth="1"/>
    <col min="9821" max="9821" width="7.7109375" customWidth="1"/>
    <col min="9822" max="9822" width="9.42578125" customWidth="1"/>
    <col min="9823" max="9823" width="7.5703125" customWidth="1"/>
    <col min="9824" max="9824" width="5.42578125" customWidth="1"/>
    <col min="9825" max="9825" width="7.5703125" customWidth="1"/>
    <col min="9826" max="9827" width="4.28515625" customWidth="1"/>
    <col min="9828" max="9828" width="5.140625" customWidth="1"/>
    <col min="9829" max="9829" width="7.85546875" customWidth="1"/>
    <col min="9830" max="9830" width="7.5703125" customWidth="1"/>
    <col min="9831" max="9831" width="7.28515625" customWidth="1"/>
    <col min="9832" max="9832" width="5.85546875" customWidth="1"/>
    <col min="9833" max="9833" width="7" customWidth="1"/>
    <col min="9834" max="9835" width="4.5703125" customWidth="1"/>
    <col min="9836" max="9836" width="6.5703125" customWidth="1"/>
    <col min="9837" max="9851" width="0" hidden="1" customWidth="1"/>
    <col min="9852" max="9852" width="6.5703125" customWidth="1"/>
    <col min="9853" max="9853" width="9.42578125" customWidth="1"/>
    <col min="9854" max="9854" width="11.85546875" customWidth="1"/>
    <col min="9855" max="9856" width="5.140625" customWidth="1"/>
    <col min="9857" max="9857" width="7" customWidth="1"/>
    <col min="9858" max="9858" width="21.85546875" customWidth="1"/>
    <col min="9859" max="9859" width="44.85546875" customWidth="1"/>
    <col min="9860" max="9860" width="9.42578125" customWidth="1"/>
    <col min="9861" max="9861" width="7.7109375" customWidth="1"/>
    <col min="9862" max="9867" width="4.7109375" customWidth="1"/>
    <col min="9868" max="9868" width="5" customWidth="1"/>
    <col min="9985" max="9985" width="3.5703125" customWidth="1"/>
    <col min="9986" max="9986" width="21.42578125" customWidth="1"/>
    <col min="9987" max="9987" width="40.28515625" customWidth="1"/>
    <col min="9988" max="9988" width="10.5703125" customWidth="1"/>
    <col min="9989" max="9989" width="26.7109375" customWidth="1"/>
    <col min="9990" max="9990" width="23" customWidth="1"/>
    <col min="9991" max="9991" width="12.28515625" customWidth="1"/>
    <col min="9992" max="9992" width="6.140625" customWidth="1"/>
    <col min="9993" max="9993" width="6.28515625" customWidth="1"/>
    <col min="9994" max="9994" width="6.5703125" customWidth="1"/>
    <col min="9995" max="9995" width="7.28515625" customWidth="1"/>
    <col min="9996" max="9996" width="8.140625" customWidth="1"/>
    <col min="9997" max="9997" width="6.28515625" customWidth="1"/>
    <col min="9998" max="9998" width="4.85546875" customWidth="1"/>
    <col min="9999" max="9999" width="7" customWidth="1"/>
    <col min="10000" max="10000" width="8" customWidth="1"/>
    <col min="10001" max="10002" width="7" customWidth="1"/>
    <col min="10003" max="10003" width="7.42578125" customWidth="1"/>
    <col min="10004" max="10004" width="4.140625" customWidth="1"/>
    <col min="10005" max="10005" width="6" customWidth="1"/>
    <col min="10006" max="10006" width="6.5703125" customWidth="1"/>
    <col min="10007" max="10007" width="6.42578125" customWidth="1"/>
    <col min="10008" max="10008" width="6.140625" customWidth="1"/>
    <col min="10009" max="10009" width="6" customWidth="1"/>
    <col min="10010" max="10010" width="7.42578125" customWidth="1"/>
    <col min="10011" max="10011" width="5.140625" customWidth="1"/>
    <col min="10012" max="10012" width="4.140625" customWidth="1"/>
    <col min="10013" max="10013" width="7.140625" customWidth="1"/>
    <col min="10014" max="10014" width="6.85546875" customWidth="1"/>
    <col min="10015" max="10015" width="7.7109375" customWidth="1"/>
    <col min="10016" max="10016" width="7" customWidth="1"/>
    <col min="10017" max="10017" width="8" customWidth="1"/>
    <col min="10018" max="10018" width="4.140625" customWidth="1"/>
    <col min="10019" max="10019" width="4.7109375" customWidth="1"/>
    <col min="10020" max="10020" width="7.28515625" customWidth="1"/>
    <col min="10021" max="10021" width="6.5703125" customWidth="1"/>
    <col min="10022" max="10022" width="7.7109375" customWidth="1"/>
    <col min="10023" max="10023" width="7" customWidth="1"/>
    <col min="10024" max="10024" width="7.42578125" customWidth="1"/>
    <col min="10025" max="10025" width="4.28515625" customWidth="1"/>
    <col min="10026" max="10026" width="4.7109375" customWidth="1"/>
    <col min="10027" max="10027" width="6.28515625" customWidth="1"/>
    <col min="10028" max="10028" width="6.42578125" customWidth="1"/>
    <col min="10029" max="10029" width="6.85546875" customWidth="1"/>
    <col min="10030" max="10030" width="6.7109375" customWidth="1"/>
    <col min="10031" max="10031" width="7.7109375" customWidth="1"/>
    <col min="10032" max="10032" width="3.7109375" customWidth="1"/>
    <col min="10033" max="10033" width="4.140625" customWidth="1"/>
    <col min="10034" max="10034" width="7.42578125" customWidth="1"/>
    <col min="10035" max="10035" width="6.5703125" customWidth="1"/>
    <col min="10036" max="10036" width="6.85546875" customWidth="1"/>
    <col min="10037" max="10037" width="5.5703125" customWidth="1"/>
    <col min="10038" max="10038" width="7.5703125" customWidth="1"/>
    <col min="10039" max="10039" width="4" customWidth="1"/>
    <col min="10040" max="10040" width="6.42578125" customWidth="1"/>
    <col min="10041" max="10042" width="5.85546875" customWidth="1"/>
    <col min="10043" max="10043" width="6.85546875" customWidth="1"/>
    <col min="10044" max="10045" width="7.5703125" customWidth="1"/>
    <col min="10046" max="10046" width="4" customWidth="1"/>
    <col min="10047" max="10047" width="4.28515625" customWidth="1"/>
    <col min="10048" max="10048" width="6.42578125" customWidth="1"/>
    <col min="10049" max="10049" width="6.5703125" customWidth="1"/>
    <col min="10050" max="10050" width="6.28515625" customWidth="1"/>
    <col min="10051" max="10051" width="6.140625" customWidth="1"/>
    <col min="10052" max="10052" width="7" customWidth="1"/>
    <col min="10053" max="10053" width="4" customWidth="1"/>
    <col min="10054" max="10054" width="4.28515625" customWidth="1"/>
    <col min="10055" max="10055" width="7.85546875" customWidth="1"/>
    <col min="10056" max="10056" width="5.7109375" customWidth="1"/>
    <col min="10057" max="10057" width="6.7109375" customWidth="1"/>
    <col min="10058" max="10058" width="6.85546875" customWidth="1"/>
    <col min="10059" max="10059" width="7.42578125" customWidth="1"/>
    <col min="10060" max="10060" width="3.5703125" customWidth="1"/>
    <col min="10061" max="10061" width="4.42578125" customWidth="1"/>
    <col min="10062" max="10062" width="6" customWidth="1"/>
    <col min="10063" max="10063" width="6.28515625" customWidth="1"/>
    <col min="10064" max="10064" width="7.42578125" customWidth="1"/>
    <col min="10065" max="10065" width="7.140625" customWidth="1"/>
    <col min="10066" max="10066" width="7.28515625" customWidth="1"/>
    <col min="10067" max="10067" width="4.42578125" customWidth="1"/>
    <col min="10068" max="10068" width="4.85546875" customWidth="1"/>
    <col min="10069" max="10069" width="7.5703125" customWidth="1"/>
    <col min="10070" max="10070" width="8.5703125" customWidth="1"/>
    <col min="10071" max="10071" width="8.85546875" customWidth="1"/>
    <col min="10072" max="10072" width="6.28515625" customWidth="1"/>
    <col min="10073" max="10073" width="7" customWidth="1"/>
    <col min="10074" max="10074" width="4" customWidth="1"/>
    <col min="10075" max="10075" width="4.42578125" customWidth="1"/>
    <col min="10076" max="10076" width="6" customWidth="1"/>
    <col min="10077" max="10077" width="7.7109375" customWidth="1"/>
    <col min="10078" max="10078" width="9.42578125" customWidth="1"/>
    <col min="10079" max="10079" width="7.5703125" customWidth="1"/>
    <col min="10080" max="10080" width="5.42578125" customWidth="1"/>
    <col min="10081" max="10081" width="7.5703125" customWidth="1"/>
    <col min="10082" max="10083" width="4.28515625" customWidth="1"/>
    <col min="10084" max="10084" width="5.140625" customWidth="1"/>
    <col min="10085" max="10085" width="7.85546875" customWidth="1"/>
    <col min="10086" max="10086" width="7.5703125" customWidth="1"/>
    <col min="10087" max="10087" width="7.28515625" customWidth="1"/>
    <col min="10088" max="10088" width="5.85546875" customWidth="1"/>
    <col min="10089" max="10089" width="7" customWidth="1"/>
    <col min="10090" max="10091" width="4.5703125" customWidth="1"/>
    <col min="10092" max="10092" width="6.5703125" customWidth="1"/>
    <col min="10093" max="10107" width="0" hidden="1" customWidth="1"/>
    <col min="10108" max="10108" width="6.5703125" customWidth="1"/>
    <col min="10109" max="10109" width="9.42578125" customWidth="1"/>
    <col min="10110" max="10110" width="11.85546875" customWidth="1"/>
    <col min="10111" max="10112" width="5.140625" customWidth="1"/>
    <col min="10113" max="10113" width="7" customWidth="1"/>
    <col min="10114" max="10114" width="21.85546875" customWidth="1"/>
    <col min="10115" max="10115" width="44.85546875" customWidth="1"/>
    <col min="10116" max="10116" width="9.42578125" customWidth="1"/>
    <col min="10117" max="10117" width="7.7109375" customWidth="1"/>
    <col min="10118" max="10123" width="4.7109375" customWidth="1"/>
    <col min="10124" max="10124" width="5" customWidth="1"/>
    <col min="10241" max="10241" width="3.5703125" customWidth="1"/>
    <col min="10242" max="10242" width="21.42578125" customWidth="1"/>
    <col min="10243" max="10243" width="40.28515625" customWidth="1"/>
    <col min="10244" max="10244" width="10.5703125" customWidth="1"/>
    <col min="10245" max="10245" width="26.7109375" customWidth="1"/>
    <col min="10246" max="10246" width="23" customWidth="1"/>
    <col min="10247" max="10247" width="12.28515625" customWidth="1"/>
    <col min="10248" max="10248" width="6.140625" customWidth="1"/>
    <col min="10249" max="10249" width="6.28515625" customWidth="1"/>
    <col min="10250" max="10250" width="6.5703125" customWidth="1"/>
    <col min="10251" max="10251" width="7.28515625" customWidth="1"/>
    <col min="10252" max="10252" width="8.140625" customWidth="1"/>
    <col min="10253" max="10253" width="6.28515625" customWidth="1"/>
    <col min="10254" max="10254" width="4.85546875" customWidth="1"/>
    <col min="10255" max="10255" width="7" customWidth="1"/>
    <col min="10256" max="10256" width="8" customWidth="1"/>
    <col min="10257" max="10258" width="7" customWidth="1"/>
    <col min="10259" max="10259" width="7.42578125" customWidth="1"/>
    <col min="10260" max="10260" width="4.140625" customWidth="1"/>
    <col min="10261" max="10261" width="6" customWidth="1"/>
    <col min="10262" max="10262" width="6.5703125" customWidth="1"/>
    <col min="10263" max="10263" width="6.42578125" customWidth="1"/>
    <col min="10264" max="10264" width="6.140625" customWidth="1"/>
    <col min="10265" max="10265" width="6" customWidth="1"/>
    <col min="10266" max="10266" width="7.42578125" customWidth="1"/>
    <col min="10267" max="10267" width="5.140625" customWidth="1"/>
    <col min="10268" max="10268" width="4.140625" customWidth="1"/>
    <col min="10269" max="10269" width="7.140625" customWidth="1"/>
    <col min="10270" max="10270" width="6.85546875" customWidth="1"/>
    <col min="10271" max="10271" width="7.7109375" customWidth="1"/>
    <col min="10272" max="10272" width="7" customWidth="1"/>
    <col min="10273" max="10273" width="8" customWidth="1"/>
    <col min="10274" max="10274" width="4.140625" customWidth="1"/>
    <col min="10275" max="10275" width="4.7109375" customWidth="1"/>
    <col min="10276" max="10276" width="7.28515625" customWidth="1"/>
    <col min="10277" max="10277" width="6.5703125" customWidth="1"/>
    <col min="10278" max="10278" width="7.7109375" customWidth="1"/>
    <col min="10279" max="10279" width="7" customWidth="1"/>
    <col min="10280" max="10280" width="7.42578125" customWidth="1"/>
    <col min="10281" max="10281" width="4.28515625" customWidth="1"/>
    <col min="10282" max="10282" width="4.7109375" customWidth="1"/>
    <col min="10283" max="10283" width="6.28515625" customWidth="1"/>
    <col min="10284" max="10284" width="6.42578125" customWidth="1"/>
    <col min="10285" max="10285" width="6.85546875" customWidth="1"/>
    <col min="10286" max="10286" width="6.7109375" customWidth="1"/>
    <col min="10287" max="10287" width="7.7109375" customWidth="1"/>
    <col min="10288" max="10288" width="3.7109375" customWidth="1"/>
    <col min="10289" max="10289" width="4.140625" customWidth="1"/>
    <col min="10290" max="10290" width="7.42578125" customWidth="1"/>
    <col min="10291" max="10291" width="6.5703125" customWidth="1"/>
    <col min="10292" max="10292" width="6.85546875" customWidth="1"/>
    <col min="10293" max="10293" width="5.5703125" customWidth="1"/>
    <col min="10294" max="10294" width="7.5703125" customWidth="1"/>
    <col min="10295" max="10295" width="4" customWidth="1"/>
    <col min="10296" max="10296" width="6.42578125" customWidth="1"/>
    <col min="10297" max="10298" width="5.85546875" customWidth="1"/>
    <col min="10299" max="10299" width="6.85546875" customWidth="1"/>
    <col min="10300" max="10301" width="7.5703125" customWidth="1"/>
    <col min="10302" max="10302" width="4" customWidth="1"/>
    <col min="10303" max="10303" width="4.28515625" customWidth="1"/>
    <col min="10304" max="10304" width="6.42578125" customWidth="1"/>
    <col min="10305" max="10305" width="6.5703125" customWidth="1"/>
    <col min="10306" max="10306" width="6.28515625" customWidth="1"/>
    <col min="10307" max="10307" width="6.140625" customWidth="1"/>
    <col min="10308" max="10308" width="7" customWidth="1"/>
    <col min="10309" max="10309" width="4" customWidth="1"/>
    <col min="10310" max="10310" width="4.28515625" customWidth="1"/>
    <col min="10311" max="10311" width="7.85546875" customWidth="1"/>
    <col min="10312" max="10312" width="5.7109375" customWidth="1"/>
    <col min="10313" max="10313" width="6.7109375" customWidth="1"/>
    <col min="10314" max="10314" width="6.85546875" customWidth="1"/>
    <col min="10315" max="10315" width="7.42578125" customWidth="1"/>
    <col min="10316" max="10316" width="3.5703125" customWidth="1"/>
    <col min="10317" max="10317" width="4.42578125" customWidth="1"/>
    <col min="10318" max="10318" width="6" customWidth="1"/>
    <col min="10319" max="10319" width="6.28515625" customWidth="1"/>
    <col min="10320" max="10320" width="7.42578125" customWidth="1"/>
    <col min="10321" max="10321" width="7.140625" customWidth="1"/>
    <col min="10322" max="10322" width="7.28515625" customWidth="1"/>
    <col min="10323" max="10323" width="4.42578125" customWidth="1"/>
    <col min="10324" max="10324" width="4.85546875" customWidth="1"/>
    <col min="10325" max="10325" width="7.5703125" customWidth="1"/>
    <col min="10326" max="10326" width="8.5703125" customWidth="1"/>
    <col min="10327" max="10327" width="8.85546875" customWidth="1"/>
    <col min="10328" max="10328" width="6.28515625" customWidth="1"/>
    <col min="10329" max="10329" width="7" customWidth="1"/>
    <col min="10330" max="10330" width="4" customWidth="1"/>
    <col min="10331" max="10331" width="4.42578125" customWidth="1"/>
    <col min="10332" max="10332" width="6" customWidth="1"/>
    <col min="10333" max="10333" width="7.7109375" customWidth="1"/>
    <col min="10334" max="10334" width="9.42578125" customWidth="1"/>
    <col min="10335" max="10335" width="7.5703125" customWidth="1"/>
    <col min="10336" max="10336" width="5.42578125" customWidth="1"/>
    <col min="10337" max="10337" width="7.5703125" customWidth="1"/>
    <col min="10338" max="10339" width="4.28515625" customWidth="1"/>
    <col min="10340" max="10340" width="5.140625" customWidth="1"/>
    <col min="10341" max="10341" width="7.85546875" customWidth="1"/>
    <col min="10342" max="10342" width="7.5703125" customWidth="1"/>
    <col min="10343" max="10343" width="7.28515625" customWidth="1"/>
    <col min="10344" max="10344" width="5.85546875" customWidth="1"/>
    <col min="10345" max="10345" width="7" customWidth="1"/>
    <col min="10346" max="10347" width="4.5703125" customWidth="1"/>
    <col min="10348" max="10348" width="6.5703125" customWidth="1"/>
    <col min="10349" max="10363" width="0" hidden="1" customWidth="1"/>
    <col min="10364" max="10364" width="6.5703125" customWidth="1"/>
    <col min="10365" max="10365" width="9.42578125" customWidth="1"/>
    <col min="10366" max="10366" width="11.85546875" customWidth="1"/>
    <col min="10367" max="10368" width="5.140625" customWidth="1"/>
    <col min="10369" max="10369" width="7" customWidth="1"/>
    <col min="10370" max="10370" width="21.85546875" customWidth="1"/>
    <col min="10371" max="10371" width="44.85546875" customWidth="1"/>
    <col min="10372" max="10372" width="9.42578125" customWidth="1"/>
    <col min="10373" max="10373" width="7.7109375" customWidth="1"/>
    <col min="10374" max="10379" width="4.7109375" customWidth="1"/>
    <col min="10380" max="10380" width="5" customWidth="1"/>
    <col min="10497" max="10497" width="3.5703125" customWidth="1"/>
    <col min="10498" max="10498" width="21.42578125" customWidth="1"/>
    <col min="10499" max="10499" width="40.28515625" customWidth="1"/>
    <col min="10500" max="10500" width="10.5703125" customWidth="1"/>
    <col min="10501" max="10501" width="26.7109375" customWidth="1"/>
    <col min="10502" max="10502" width="23" customWidth="1"/>
    <col min="10503" max="10503" width="12.28515625" customWidth="1"/>
    <col min="10504" max="10504" width="6.140625" customWidth="1"/>
    <col min="10505" max="10505" width="6.28515625" customWidth="1"/>
    <col min="10506" max="10506" width="6.5703125" customWidth="1"/>
    <col min="10507" max="10507" width="7.28515625" customWidth="1"/>
    <col min="10508" max="10508" width="8.140625" customWidth="1"/>
    <col min="10509" max="10509" width="6.28515625" customWidth="1"/>
    <col min="10510" max="10510" width="4.85546875" customWidth="1"/>
    <col min="10511" max="10511" width="7" customWidth="1"/>
    <col min="10512" max="10512" width="8" customWidth="1"/>
    <col min="10513" max="10514" width="7" customWidth="1"/>
    <col min="10515" max="10515" width="7.42578125" customWidth="1"/>
    <col min="10516" max="10516" width="4.140625" customWidth="1"/>
    <col min="10517" max="10517" width="6" customWidth="1"/>
    <col min="10518" max="10518" width="6.5703125" customWidth="1"/>
    <col min="10519" max="10519" width="6.42578125" customWidth="1"/>
    <col min="10520" max="10520" width="6.140625" customWidth="1"/>
    <col min="10521" max="10521" width="6" customWidth="1"/>
    <col min="10522" max="10522" width="7.42578125" customWidth="1"/>
    <col min="10523" max="10523" width="5.140625" customWidth="1"/>
    <col min="10524" max="10524" width="4.140625" customWidth="1"/>
    <col min="10525" max="10525" width="7.140625" customWidth="1"/>
    <col min="10526" max="10526" width="6.85546875" customWidth="1"/>
    <col min="10527" max="10527" width="7.7109375" customWidth="1"/>
    <col min="10528" max="10528" width="7" customWidth="1"/>
    <col min="10529" max="10529" width="8" customWidth="1"/>
    <col min="10530" max="10530" width="4.140625" customWidth="1"/>
    <col min="10531" max="10531" width="4.7109375" customWidth="1"/>
    <col min="10532" max="10532" width="7.28515625" customWidth="1"/>
    <col min="10533" max="10533" width="6.5703125" customWidth="1"/>
    <col min="10534" max="10534" width="7.7109375" customWidth="1"/>
    <col min="10535" max="10535" width="7" customWidth="1"/>
    <col min="10536" max="10536" width="7.42578125" customWidth="1"/>
    <col min="10537" max="10537" width="4.28515625" customWidth="1"/>
    <col min="10538" max="10538" width="4.7109375" customWidth="1"/>
    <col min="10539" max="10539" width="6.28515625" customWidth="1"/>
    <col min="10540" max="10540" width="6.42578125" customWidth="1"/>
    <col min="10541" max="10541" width="6.85546875" customWidth="1"/>
    <col min="10542" max="10542" width="6.7109375" customWidth="1"/>
    <col min="10543" max="10543" width="7.7109375" customWidth="1"/>
    <col min="10544" max="10544" width="3.7109375" customWidth="1"/>
    <col min="10545" max="10545" width="4.140625" customWidth="1"/>
    <col min="10546" max="10546" width="7.42578125" customWidth="1"/>
    <col min="10547" max="10547" width="6.5703125" customWidth="1"/>
    <col min="10548" max="10548" width="6.85546875" customWidth="1"/>
    <col min="10549" max="10549" width="5.5703125" customWidth="1"/>
    <col min="10550" max="10550" width="7.5703125" customWidth="1"/>
    <col min="10551" max="10551" width="4" customWidth="1"/>
    <col min="10552" max="10552" width="6.42578125" customWidth="1"/>
    <col min="10553" max="10554" width="5.85546875" customWidth="1"/>
    <col min="10555" max="10555" width="6.85546875" customWidth="1"/>
    <col min="10556" max="10557" width="7.5703125" customWidth="1"/>
    <col min="10558" max="10558" width="4" customWidth="1"/>
    <col min="10559" max="10559" width="4.28515625" customWidth="1"/>
    <col min="10560" max="10560" width="6.42578125" customWidth="1"/>
    <col min="10561" max="10561" width="6.5703125" customWidth="1"/>
    <col min="10562" max="10562" width="6.28515625" customWidth="1"/>
    <col min="10563" max="10563" width="6.140625" customWidth="1"/>
    <col min="10564" max="10564" width="7" customWidth="1"/>
    <col min="10565" max="10565" width="4" customWidth="1"/>
    <col min="10566" max="10566" width="4.28515625" customWidth="1"/>
    <col min="10567" max="10567" width="7.85546875" customWidth="1"/>
    <col min="10568" max="10568" width="5.7109375" customWidth="1"/>
    <col min="10569" max="10569" width="6.7109375" customWidth="1"/>
    <col min="10570" max="10570" width="6.85546875" customWidth="1"/>
    <col min="10571" max="10571" width="7.42578125" customWidth="1"/>
    <col min="10572" max="10572" width="3.5703125" customWidth="1"/>
    <col min="10573" max="10573" width="4.42578125" customWidth="1"/>
    <col min="10574" max="10574" width="6" customWidth="1"/>
    <col min="10575" max="10575" width="6.28515625" customWidth="1"/>
    <col min="10576" max="10576" width="7.42578125" customWidth="1"/>
    <col min="10577" max="10577" width="7.140625" customWidth="1"/>
    <col min="10578" max="10578" width="7.28515625" customWidth="1"/>
    <col min="10579" max="10579" width="4.42578125" customWidth="1"/>
    <col min="10580" max="10580" width="4.85546875" customWidth="1"/>
    <col min="10581" max="10581" width="7.5703125" customWidth="1"/>
    <col min="10582" max="10582" width="8.5703125" customWidth="1"/>
    <col min="10583" max="10583" width="8.85546875" customWidth="1"/>
    <col min="10584" max="10584" width="6.28515625" customWidth="1"/>
    <col min="10585" max="10585" width="7" customWidth="1"/>
    <col min="10586" max="10586" width="4" customWidth="1"/>
    <col min="10587" max="10587" width="4.42578125" customWidth="1"/>
    <col min="10588" max="10588" width="6" customWidth="1"/>
    <col min="10589" max="10589" width="7.7109375" customWidth="1"/>
    <col min="10590" max="10590" width="9.42578125" customWidth="1"/>
    <col min="10591" max="10591" width="7.5703125" customWidth="1"/>
    <col min="10592" max="10592" width="5.42578125" customWidth="1"/>
    <col min="10593" max="10593" width="7.5703125" customWidth="1"/>
    <col min="10594" max="10595" width="4.28515625" customWidth="1"/>
    <col min="10596" max="10596" width="5.140625" customWidth="1"/>
    <col min="10597" max="10597" width="7.85546875" customWidth="1"/>
    <col min="10598" max="10598" width="7.5703125" customWidth="1"/>
    <col min="10599" max="10599" width="7.28515625" customWidth="1"/>
    <col min="10600" max="10600" width="5.85546875" customWidth="1"/>
    <col min="10601" max="10601" width="7" customWidth="1"/>
    <col min="10602" max="10603" width="4.5703125" customWidth="1"/>
    <col min="10604" max="10604" width="6.5703125" customWidth="1"/>
    <col min="10605" max="10619" width="0" hidden="1" customWidth="1"/>
    <col min="10620" max="10620" width="6.5703125" customWidth="1"/>
    <col min="10621" max="10621" width="9.42578125" customWidth="1"/>
    <col min="10622" max="10622" width="11.85546875" customWidth="1"/>
    <col min="10623" max="10624" width="5.140625" customWidth="1"/>
    <col min="10625" max="10625" width="7" customWidth="1"/>
    <col min="10626" max="10626" width="21.85546875" customWidth="1"/>
    <col min="10627" max="10627" width="44.85546875" customWidth="1"/>
    <col min="10628" max="10628" width="9.42578125" customWidth="1"/>
    <col min="10629" max="10629" width="7.7109375" customWidth="1"/>
    <col min="10630" max="10635" width="4.7109375" customWidth="1"/>
    <col min="10636" max="10636" width="5" customWidth="1"/>
    <col min="10753" max="10753" width="3.5703125" customWidth="1"/>
    <col min="10754" max="10754" width="21.42578125" customWidth="1"/>
    <col min="10755" max="10755" width="40.28515625" customWidth="1"/>
    <col min="10756" max="10756" width="10.5703125" customWidth="1"/>
    <col min="10757" max="10757" width="26.7109375" customWidth="1"/>
    <col min="10758" max="10758" width="23" customWidth="1"/>
    <col min="10759" max="10759" width="12.28515625" customWidth="1"/>
    <col min="10760" max="10760" width="6.140625" customWidth="1"/>
    <col min="10761" max="10761" width="6.28515625" customWidth="1"/>
    <col min="10762" max="10762" width="6.5703125" customWidth="1"/>
    <col min="10763" max="10763" width="7.28515625" customWidth="1"/>
    <col min="10764" max="10764" width="8.140625" customWidth="1"/>
    <col min="10765" max="10765" width="6.28515625" customWidth="1"/>
    <col min="10766" max="10766" width="4.85546875" customWidth="1"/>
    <col min="10767" max="10767" width="7" customWidth="1"/>
    <col min="10768" max="10768" width="8" customWidth="1"/>
    <col min="10769" max="10770" width="7" customWidth="1"/>
    <col min="10771" max="10771" width="7.42578125" customWidth="1"/>
    <col min="10772" max="10772" width="4.140625" customWidth="1"/>
    <col min="10773" max="10773" width="6" customWidth="1"/>
    <col min="10774" max="10774" width="6.5703125" customWidth="1"/>
    <col min="10775" max="10775" width="6.42578125" customWidth="1"/>
    <col min="10776" max="10776" width="6.140625" customWidth="1"/>
    <col min="10777" max="10777" width="6" customWidth="1"/>
    <col min="10778" max="10778" width="7.42578125" customWidth="1"/>
    <col min="10779" max="10779" width="5.140625" customWidth="1"/>
    <col min="10780" max="10780" width="4.140625" customWidth="1"/>
    <col min="10781" max="10781" width="7.140625" customWidth="1"/>
    <col min="10782" max="10782" width="6.85546875" customWidth="1"/>
    <col min="10783" max="10783" width="7.7109375" customWidth="1"/>
    <col min="10784" max="10784" width="7" customWidth="1"/>
    <col min="10785" max="10785" width="8" customWidth="1"/>
    <col min="10786" max="10786" width="4.140625" customWidth="1"/>
    <col min="10787" max="10787" width="4.7109375" customWidth="1"/>
    <col min="10788" max="10788" width="7.28515625" customWidth="1"/>
    <col min="10789" max="10789" width="6.5703125" customWidth="1"/>
    <col min="10790" max="10790" width="7.7109375" customWidth="1"/>
    <col min="10791" max="10791" width="7" customWidth="1"/>
    <col min="10792" max="10792" width="7.42578125" customWidth="1"/>
    <col min="10793" max="10793" width="4.28515625" customWidth="1"/>
    <col min="10794" max="10794" width="4.7109375" customWidth="1"/>
    <col min="10795" max="10795" width="6.28515625" customWidth="1"/>
    <col min="10796" max="10796" width="6.42578125" customWidth="1"/>
    <col min="10797" max="10797" width="6.85546875" customWidth="1"/>
    <col min="10798" max="10798" width="6.7109375" customWidth="1"/>
    <col min="10799" max="10799" width="7.7109375" customWidth="1"/>
    <col min="10800" max="10800" width="3.7109375" customWidth="1"/>
    <col min="10801" max="10801" width="4.140625" customWidth="1"/>
    <col min="10802" max="10802" width="7.42578125" customWidth="1"/>
    <col min="10803" max="10803" width="6.5703125" customWidth="1"/>
    <col min="10804" max="10804" width="6.85546875" customWidth="1"/>
    <col min="10805" max="10805" width="5.5703125" customWidth="1"/>
    <col min="10806" max="10806" width="7.5703125" customWidth="1"/>
    <col min="10807" max="10807" width="4" customWidth="1"/>
    <col min="10808" max="10808" width="6.42578125" customWidth="1"/>
    <col min="10809" max="10810" width="5.85546875" customWidth="1"/>
    <col min="10811" max="10811" width="6.85546875" customWidth="1"/>
    <col min="10812" max="10813" width="7.5703125" customWidth="1"/>
    <col min="10814" max="10814" width="4" customWidth="1"/>
    <col min="10815" max="10815" width="4.28515625" customWidth="1"/>
    <col min="10816" max="10816" width="6.42578125" customWidth="1"/>
    <col min="10817" max="10817" width="6.5703125" customWidth="1"/>
    <col min="10818" max="10818" width="6.28515625" customWidth="1"/>
    <col min="10819" max="10819" width="6.140625" customWidth="1"/>
    <col min="10820" max="10820" width="7" customWidth="1"/>
    <col min="10821" max="10821" width="4" customWidth="1"/>
    <col min="10822" max="10822" width="4.28515625" customWidth="1"/>
    <col min="10823" max="10823" width="7.85546875" customWidth="1"/>
    <col min="10824" max="10824" width="5.7109375" customWidth="1"/>
    <col min="10825" max="10825" width="6.7109375" customWidth="1"/>
    <col min="10826" max="10826" width="6.85546875" customWidth="1"/>
    <col min="10827" max="10827" width="7.42578125" customWidth="1"/>
    <col min="10828" max="10828" width="3.5703125" customWidth="1"/>
    <col min="10829" max="10829" width="4.42578125" customWidth="1"/>
    <col min="10830" max="10830" width="6" customWidth="1"/>
    <col min="10831" max="10831" width="6.28515625" customWidth="1"/>
    <col min="10832" max="10832" width="7.42578125" customWidth="1"/>
    <col min="10833" max="10833" width="7.140625" customWidth="1"/>
    <col min="10834" max="10834" width="7.28515625" customWidth="1"/>
    <col min="10835" max="10835" width="4.42578125" customWidth="1"/>
    <col min="10836" max="10836" width="4.85546875" customWidth="1"/>
    <col min="10837" max="10837" width="7.5703125" customWidth="1"/>
    <col min="10838" max="10838" width="8.5703125" customWidth="1"/>
    <col min="10839" max="10839" width="8.85546875" customWidth="1"/>
    <col min="10840" max="10840" width="6.28515625" customWidth="1"/>
    <col min="10841" max="10841" width="7" customWidth="1"/>
    <col min="10842" max="10842" width="4" customWidth="1"/>
    <col min="10843" max="10843" width="4.42578125" customWidth="1"/>
    <col min="10844" max="10844" width="6" customWidth="1"/>
    <col min="10845" max="10845" width="7.7109375" customWidth="1"/>
    <col min="10846" max="10846" width="9.42578125" customWidth="1"/>
    <col min="10847" max="10847" width="7.5703125" customWidth="1"/>
    <col min="10848" max="10848" width="5.42578125" customWidth="1"/>
    <col min="10849" max="10849" width="7.5703125" customWidth="1"/>
    <col min="10850" max="10851" width="4.28515625" customWidth="1"/>
    <col min="10852" max="10852" width="5.140625" customWidth="1"/>
    <col min="10853" max="10853" width="7.85546875" customWidth="1"/>
    <col min="10854" max="10854" width="7.5703125" customWidth="1"/>
    <col min="10855" max="10855" width="7.28515625" customWidth="1"/>
    <col min="10856" max="10856" width="5.85546875" customWidth="1"/>
    <col min="10857" max="10857" width="7" customWidth="1"/>
    <col min="10858" max="10859" width="4.5703125" customWidth="1"/>
    <col min="10860" max="10860" width="6.5703125" customWidth="1"/>
    <col min="10861" max="10875" width="0" hidden="1" customWidth="1"/>
    <col min="10876" max="10876" width="6.5703125" customWidth="1"/>
    <col min="10877" max="10877" width="9.42578125" customWidth="1"/>
    <col min="10878" max="10878" width="11.85546875" customWidth="1"/>
    <col min="10879" max="10880" width="5.140625" customWidth="1"/>
    <col min="10881" max="10881" width="7" customWidth="1"/>
    <col min="10882" max="10882" width="21.85546875" customWidth="1"/>
    <col min="10883" max="10883" width="44.85546875" customWidth="1"/>
    <col min="10884" max="10884" width="9.42578125" customWidth="1"/>
    <col min="10885" max="10885" width="7.7109375" customWidth="1"/>
    <col min="10886" max="10891" width="4.7109375" customWidth="1"/>
    <col min="10892" max="10892" width="5" customWidth="1"/>
    <col min="11009" max="11009" width="3.5703125" customWidth="1"/>
    <col min="11010" max="11010" width="21.42578125" customWidth="1"/>
    <col min="11011" max="11011" width="40.28515625" customWidth="1"/>
    <col min="11012" max="11012" width="10.5703125" customWidth="1"/>
    <col min="11013" max="11013" width="26.7109375" customWidth="1"/>
    <col min="11014" max="11014" width="23" customWidth="1"/>
    <col min="11015" max="11015" width="12.28515625" customWidth="1"/>
    <col min="11016" max="11016" width="6.140625" customWidth="1"/>
    <col min="11017" max="11017" width="6.28515625" customWidth="1"/>
    <col min="11018" max="11018" width="6.5703125" customWidth="1"/>
    <col min="11019" max="11019" width="7.28515625" customWidth="1"/>
    <col min="11020" max="11020" width="8.140625" customWidth="1"/>
    <col min="11021" max="11021" width="6.28515625" customWidth="1"/>
    <col min="11022" max="11022" width="4.85546875" customWidth="1"/>
    <col min="11023" max="11023" width="7" customWidth="1"/>
    <col min="11024" max="11024" width="8" customWidth="1"/>
    <col min="11025" max="11026" width="7" customWidth="1"/>
    <col min="11027" max="11027" width="7.42578125" customWidth="1"/>
    <col min="11028" max="11028" width="4.140625" customWidth="1"/>
    <col min="11029" max="11029" width="6" customWidth="1"/>
    <col min="11030" max="11030" width="6.5703125" customWidth="1"/>
    <col min="11031" max="11031" width="6.42578125" customWidth="1"/>
    <col min="11032" max="11032" width="6.140625" customWidth="1"/>
    <col min="11033" max="11033" width="6" customWidth="1"/>
    <col min="11034" max="11034" width="7.42578125" customWidth="1"/>
    <col min="11035" max="11035" width="5.140625" customWidth="1"/>
    <col min="11036" max="11036" width="4.140625" customWidth="1"/>
    <col min="11037" max="11037" width="7.140625" customWidth="1"/>
    <col min="11038" max="11038" width="6.85546875" customWidth="1"/>
    <col min="11039" max="11039" width="7.7109375" customWidth="1"/>
    <col min="11040" max="11040" width="7" customWidth="1"/>
    <col min="11041" max="11041" width="8" customWidth="1"/>
    <col min="11042" max="11042" width="4.140625" customWidth="1"/>
    <col min="11043" max="11043" width="4.7109375" customWidth="1"/>
    <col min="11044" max="11044" width="7.28515625" customWidth="1"/>
    <col min="11045" max="11045" width="6.5703125" customWidth="1"/>
    <col min="11046" max="11046" width="7.7109375" customWidth="1"/>
    <col min="11047" max="11047" width="7" customWidth="1"/>
    <col min="11048" max="11048" width="7.42578125" customWidth="1"/>
    <col min="11049" max="11049" width="4.28515625" customWidth="1"/>
    <col min="11050" max="11050" width="4.7109375" customWidth="1"/>
    <col min="11051" max="11051" width="6.28515625" customWidth="1"/>
    <col min="11052" max="11052" width="6.42578125" customWidth="1"/>
    <col min="11053" max="11053" width="6.85546875" customWidth="1"/>
    <col min="11054" max="11054" width="6.7109375" customWidth="1"/>
    <col min="11055" max="11055" width="7.7109375" customWidth="1"/>
    <col min="11056" max="11056" width="3.7109375" customWidth="1"/>
    <col min="11057" max="11057" width="4.140625" customWidth="1"/>
    <col min="11058" max="11058" width="7.42578125" customWidth="1"/>
    <col min="11059" max="11059" width="6.5703125" customWidth="1"/>
    <col min="11060" max="11060" width="6.85546875" customWidth="1"/>
    <col min="11061" max="11061" width="5.5703125" customWidth="1"/>
    <col min="11062" max="11062" width="7.5703125" customWidth="1"/>
    <col min="11063" max="11063" width="4" customWidth="1"/>
    <col min="11064" max="11064" width="6.42578125" customWidth="1"/>
    <col min="11065" max="11066" width="5.85546875" customWidth="1"/>
    <col min="11067" max="11067" width="6.85546875" customWidth="1"/>
    <col min="11068" max="11069" width="7.5703125" customWidth="1"/>
    <col min="11070" max="11070" width="4" customWidth="1"/>
    <col min="11071" max="11071" width="4.28515625" customWidth="1"/>
    <col min="11072" max="11072" width="6.42578125" customWidth="1"/>
    <col min="11073" max="11073" width="6.5703125" customWidth="1"/>
    <col min="11074" max="11074" width="6.28515625" customWidth="1"/>
    <col min="11075" max="11075" width="6.140625" customWidth="1"/>
    <col min="11076" max="11076" width="7" customWidth="1"/>
    <col min="11077" max="11077" width="4" customWidth="1"/>
    <col min="11078" max="11078" width="4.28515625" customWidth="1"/>
    <col min="11079" max="11079" width="7.85546875" customWidth="1"/>
    <col min="11080" max="11080" width="5.7109375" customWidth="1"/>
    <col min="11081" max="11081" width="6.7109375" customWidth="1"/>
    <col min="11082" max="11082" width="6.85546875" customWidth="1"/>
    <col min="11083" max="11083" width="7.42578125" customWidth="1"/>
    <col min="11084" max="11084" width="3.5703125" customWidth="1"/>
    <col min="11085" max="11085" width="4.42578125" customWidth="1"/>
    <col min="11086" max="11086" width="6" customWidth="1"/>
    <col min="11087" max="11087" width="6.28515625" customWidth="1"/>
    <col min="11088" max="11088" width="7.42578125" customWidth="1"/>
    <col min="11089" max="11089" width="7.140625" customWidth="1"/>
    <col min="11090" max="11090" width="7.28515625" customWidth="1"/>
    <col min="11091" max="11091" width="4.42578125" customWidth="1"/>
    <col min="11092" max="11092" width="4.85546875" customWidth="1"/>
    <col min="11093" max="11093" width="7.5703125" customWidth="1"/>
    <col min="11094" max="11094" width="8.5703125" customWidth="1"/>
    <col min="11095" max="11095" width="8.85546875" customWidth="1"/>
    <col min="11096" max="11096" width="6.28515625" customWidth="1"/>
    <col min="11097" max="11097" width="7" customWidth="1"/>
    <col min="11098" max="11098" width="4" customWidth="1"/>
    <col min="11099" max="11099" width="4.42578125" customWidth="1"/>
    <col min="11100" max="11100" width="6" customWidth="1"/>
    <col min="11101" max="11101" width="7.7109375" customWidth="1"/>
    <col min="11102" max="11102" width="9.42578125" customWidth="1"/>
    <col min="11103" max="11103" width="7.5703125" customWidth="1"/>
    <col min="11104" max="11104" width="5.42578125" customWidth="1"/>
    <col min="11105" max="11105" width="7.5703125" customWidth="1"/>
    <col min="11106" max="11107" width="4.28515625" customWidth="1"/>
    <col min="11108" max="11108" width="5.140625" customWidth="1"/>
    <col min="11109" max="11109" width="7.85546875" customWidth="1"/>
    <col min="11110" max="11110" width="7.5703125" customWidth="1"/>
    <col min="11111" max="11111" width="7.28515625" customWidth="1"/>
    <col min="11112" max="11112" width="5.85546875" customWidth="1"/>
    <col min="11113" max="11113" width="7" customWidth="1"/>
    <col min="11114" max="11115" width="4.5703125" customWidth="1"/>
    <col min="11116" max="11116" width="6.5703125" customWidth="1"/>
    <col min="11117" max="11131" width="0" hidden="1" customWidth="1"/>
    <col min="11132" max="11132" width="6.5703125" customWidth="1"/>
    <col min="11133" max="11133" width="9.42578125" customWidth="1"/>
    <col min="11134" max="11134" width="11.85546875" customWidth="1"/>
    <col min="11135" max="11136" width="5.140625" customWidth="1"/>
    <col min="11137" max="11137" width="7" customWidth="1"/>
    <col min="11138" max="11138" width="21.85546875" customWidth="1"/>
    <col min="11139" max="11139" width="44.85546875" customWidth="1"/>
    <col min="11140" max="11140" width="9.42578125" customWidth="1"/>
    <col min="11141" max="11141" width="7.7109375" customWidth="1"/>
    <col min="11142" max="11147" width="4.7109375" customWidth="1"/>
    <col min="11148" max="11148" width="5" customWidth="1"/>
    <col min="11265" max="11265" width="3.5703125" customWidth="1"/>
    <col min="11266" max="11266" width="21.42578125" customWidth="1"/>
    <col min="11267" max="11267" width="40.28515625" customWidth="1"/>
    <col min="11268" max="11268" width="10.5703125" customWidth="1"/>
    <col min="11269" max="11269" width="26.7109375" customWidth="1"/>
    <col min="11270" max="11270" width="23" customWidth="1"/>
    <col min="11271" max="11271" width="12.28515625" customWidth="1"/>
    <col min="11272" max="11272" width="6.140625" customWidth="1"/>
    <col min="11273" max="11273" width="6.28515625" customWidth="1"/>
    <col min="11274" max="11274" width="6.5703125" customWidth="1"/>
    <col min="11275" max="11275" width="7.28515625" customWidth="1"/>
    <col min="11276" max="11276" width="8.140625" customWidth="1"/>
    <col min="11277" max="11277" width="6.28515625" customWidth="1"/>
    <col min="11278" max="11278" width="4.85546875" customWidth="1"/>
    <col min="11279" max="11279" width="7" customWidth="1"/>
    <col min="11280" max="11280" width="8" customWidth="1"/>
    <col min="11281" max="11282" width="7" customWidth="1"/>
    <col min="11283" max="11283" width="7.42578125" customWidth="1"/>
    <col min="11284" max="11284" width="4.140625" customWidth="1"/>
    <col min="11285" max="11285" width="6" customWidth="1"/>
    <col min="11286" max="11286" width="6.5703125" customWidth="1"/>
    <col min="11287" max="11287" width="6.42578125" customWidth="1"/>
    <col min="11288" max="11288" width="6.140625" customWidth="1"/>
    <col min="11289" max="11289" width="6" customWidth="1"/>
    <col min="11290" max="11290" width="7.42578125" customWidth="1"/>
    <col min="11291" max="11291" width="5.140625" customWidth="1"/>
    <col min="11292" max="11292" width="4.140625" customWidth="1"/>
    <col min="11293" max="11293" width="7.140625" customWidth="1"/>
    <col min="11294" max="11294" width="6.85546875" customWidth="1"/>
    <col min="11295" max="11295" width="7.7109375" customWidth="1"/>
    <col min="11296" max="11296" width="7" customWidth="1"/>
    <col min="11297" max="11297" width="8" customWidth="1"/>
    <col min="11298" max="11298" width="4.140625" customWidth="1"/>
    <col min="11299" max="11299" width="4.7109375" customWidth="1"/>
    <col min="11300" max="11300" width="7.28515625" customWidth="1"/>
    <col min="11301" max="11301" width="6.5703125" customWidth="1"/>
    <col min="11302" max="11302" width="7.7109375" customWidth="1"/>
    <col min="11303" max="11303" width="7" customWidth="1"/>
    <col min="11304" max="11304" width="7.42578125" customWidth="1"/>
    <col min="11305" max="11305" width="4.28515625" customWidth="1"/>
    <col min="11306" max="11306" width="4.7109375" customWidth="1"/>
    <col min="11307" max="11307" width="6.28515625" customWidth="1"/>
    <col min="11308" max="11308" width="6.42578125" customWidth="1"/>
    <col min="11309" max="11309" width="6.85546875" customWidth="1"/>
    <col min="11310" max="11310" width="6.7109375" customWidth="1"/>
    <col min="11311" max="11311" width="7.7109375" customWidth="1"/>
    <col min="11312" max="11312" width="3.7109375" customWidth="1"/>
    <col min="11313" max="11313" width="4.140625" customWidth="1"/>
    <col min="11314" max="11314" width="7.42578125" customWidth="1"/>
    <col min="11315" max="11315" width="6.5703125" customWidth="1"/>
    <col min="11316" max="11316" width="6.85546875" customWidth="1"/>
    <col min="11317" max="11317" width="5.5703125" customWidth="1"/>
    <col min="11318" max="11318" width="7.5703125" customWidth="1"/>
    <col min="11319" max="11319" width="4" customWidth="1"/>
    <col min="11320" max="11320" width="6.42578125" customWidth="1"/>
    <col min="11321" max="11322" width="5.85546875" customWidth="1"/>
    <col min="11323" max="11323" width="6.85546875" customWidth="1"/>
    <col min="11324" max="11325" width="7.5703125" customWidth="1"/>
    <col min="11326" max="11326" width="4" customWidth="1"/>
    <col min="11327" max="11327" width="4.28515625" customWidth="1"/>
    <col min="11328" max="11328" width="6.42578125" customWidth="1"/>
    <col min="11329" max="11329" width="6.5703125" customWidth="1"/>
    <col min="11330" max="11330" width="6.28515625" customWidth="1"/>
    <col min="11331" max="11331" width="6.140625" customWidth="1"/>
    <col min="11332" max="11332" width="7" customWidth="1"/>
    <col min="11333" max="11333" width="4" customWidth="1"/>
    <col min="11334" max="11334" width="4.28515625" customWidth="1"/>
    <col min="11335" max="11335" width="7.85546875" customWidth="1"/>
    <col min="11336" max="11336" width="5.7109375" customWidth="1"/>
    <col min="11337" max="11337" width="6.7109375" customWidth="1"/>
    <col min="11338" max="11338" width="6.85546875" customWidth="1"/>
    <col min="11339" max="11339" width="7.42578125" customWidth="1"/>
    <col min="11340" max="11340" width="3.5703125" customWidth="1"/>
    <col min="11341" max="11341" width="4.42578125" customWidth="1"/>
    <col min="11342" max="11342" width="6" customWidth="1"/>
    <col min="11343" max="11343" width="6.28515625" customWidth="1"/>
    <col min="11344" max="11344" width="7.42578125" customWidth="1"/>
    <col min="11345" max="11345" width="7.140625" customWidth="1"/>
    <col min="11346" max="11346" width="7.28515625" customWidth="1"/>
    <col min="11347" max="11347" width="4.42578125" customWidth="1"/>
    <col min="11348" max="11348" width="4.85546875" customWidth="1"/>
    <col min="11349" max="11349" width="7.5703125" customWidth="1"/>
    <col min="11350" max="11350" width="8.5703125" customWidth="1"/>
    <col min="11351" max="11351" width="8.85546875" customWidth="1"/>
    <col min="11352" max="11352" width="6.28515625" customWidth="1"/>
    <col min="11353" max="11353" width="7" customWidth="1"/>
    <col min="11354" max="11354" width="4" customWidth="1"/>
    <col min="11355" max="11355" width="4.42578125" customWidth="1"/>
    <col min="11356" max="11356" width="6" customWidth="1"/>
    <col min="11357" max="11357" width="7.7109375" customWidth="1"/>
    <col min="11358" max="11358" width="9.42578125" customWidth="1"/>
    <col min="11359" max="11359" width="7.5703125" customWidth="1"/>
    <col min="11360" max="11360" width="5.42578125" customWidth="1"/>
    <col min="11361" max="11361" width="7.5703125" customWidth="1"/>
    <col min="11362" max="11363" width="4.28515625" customWidth="1"/>
    <col min="11364" max="11364" width="5.140625" customWidth="1"/>
    <col min="11365" max="11365" width="7.85546875" customWidth="1"/>
    <col min="11366" max="11366" width="7.5703125" customWidth="1"/>
    <col min="11367" max="11367" width="7.28515625" customWidth="1"/>
    <col min="11368" max="11368" width="5.85546875" customWidth="1"/>
    <col min="11369" max="11369" width="7" customWidth="1"/>
    <col min="11370" max="11371" width="4.5703125" customWidth="1"/>
    <col min="11372" max="11372" width="6.5703125" customWidth="1"/>
    <col min="11373" max="11387" width="0" hidden="1" customWidth="1"/>
    <col min="11388" max="11388" width="6.5703125" customWidth="1"/>
    <col min="11389" max="11389" width="9.42578125" customWidth="1"/>
    <col min="11390" max="11390" width="11.85546875" customWidth="1"/>
    <col min="11391" max="11392" width="5.140625" customWidth="1"/>
    <col min="11393" max="11393" width="7" customWidth="1"/>
    <col min="11394" max="11394" width="21.85546875" customWidth="1"/>
    <col min="11395" max="11395" width="44.85546875" customWidth="1"/>
    <col min="11396" max="11396" width="9.42578125" customWidth="1"/>
    <col min="11397" max="11397" width="7.7109375" customWidth="1"/>
    <col min="11398" max="11403" width="4.7109375" customWidth="1"/>
    <col min="11404" max="11404" width="5" customWidth="1"/>
    <col min="11521" max="11521" width="3.5703125" customWidth="1"/>
    <col min="11522" max="11522" width="21.42578125" customWidth="1"/>
    <col min="11523" max="11523" width="40.28515625" customWidth="1"/>
    <col min="11524" max="11524" width="10.5703125" customWidth="1"/>
    <col min="11525" max="11525" width="26.7109375" customWidth="1"/>
    <col min="11526" max="11526" width="23" customWidth="1"/>
    <col min="11527" max="11527" width="12.28515625" customWidth="1"/>
    <col min="11528" max="11528" width="6.140625" customWidth="1"/>
    <col min="11529" max="11529" width="6.28515625" customWidth="1"/>
    <col min="11530" max="11530" width="6.5703125" customWidth="1"/>
    <col min="11531" max="11531" width="7.28515625" customWidth="1"/>
    <col min="11532" max="11532" width="8.140625" customWidth="1"/>
    <col min="11533" max="11533" width="6.28515625" customWidth="1"/>
    <col min="11534" max="11534" width="4.85546875" customWidth="1"/>
    <col min="11535" max="11535" width="7" customWidth="1"/>
    <col min="11536" max="11536" width="8" customWidth="1"/>
    <col min="11537" max="11538" width="7" customWidth="1"/>
    <col min="11539" max="11539" width="7.42578125" customWidth="1"/>
    <col min="11540" max="11540" width="4.140625" customWidth="1"/>
    <col min="11541" max="11541" width="6" customWidth="1"/>
    <col min="11542" max="11542" width="6.5703125" customWidth="1"/>
    <col min="11543" max="11543" width="6.42578125" customWidth="1"/>
    <col min="11544" max="11544" width="6.140625" customWidth="1"/>
    <col min="11545" max="11545" width="6" customWidth="1"/>
    <col min="11546" max="11546" width="7.42578125" customWidth="1"/>
    <col min="11547" max="11547" width="5.140625" customWidth="1"/>
    <col min="11548" max="11548" width="4.140625" customWidth="1"/>
    <col min="11549" max="11549" width="7.140625" customWidth="1"/>
    <col min="11550" max="11550" width="6.85546875" customWidth="1"/>
    <col min="11551" max="11551" width="7.7109375" customWidth="1"/>
    <col min="11552" max="11552" width="7" customWidth="1"/>
    <col min="11553" max="11553" width="8" customWidth="1"/>
    <col min="11554" max="11554" width="4.140625" customWidth="1"/>
    <col min="11555" max="11555" width="4.7109375" customWidth="1"/>
    <col min="11556" max="11556" width="7.28515625" customWidth="1"/>
    <col min="11557" max="11557" width="6.5703125" customWidth="1"/>
    <col min="11558" max="11558" width="7.7109375" customWidth="1"/>
    <col min="11559" max="11559" width="7" customWidth="1"/>
    <col min="11560" max="11560" width="7.42578125" customWidth="1"/>
    <col min="11561" max="11561" width="4.28515625" customWidth="1"/>
    <col min="11562" max="11562" width="4.7109375" customWidth="1"/>
    <col min="11563" max="11563" width="6.28515625" customWidth="1"/>
    <col min="11564" max="11564" width="6.42578125" customWidth="1"/>
    <col min="11565" max="11565" width="6.85546875" customWidth="1"/>
    <col min="11566" max="11566" width="6.7109375" customWidth="1"/>
    <col min="11567" max="11567" width="7.7109375" customWidth="1"/>
    <col min="11568" max="11568" width="3.7109375" customWidth="1"/>
    <col min="11569" max="11569" width="4.140625" customWidth="1"/>
    <col min="11570" max="11570" width="7.42578125" customWidth="1"/>
    <col min="11571" max="11571" width="6.5703125" customWidth="1"/>
    <col min="11572" max="11572" width="6.85546875" customWidth="1"/>
    <col min="11573" max="11573" width="5.5703125" customWidth="1"/>
    <col min="11574" max="11574" width="7.5703125" customWidth="1"/>
    <col min="11575" max="11575" width="4" customWidth="1"/>
    <col min="11576" max="11576" width="6.42578125" customWidth="1"/>
    <col min="11577" max="11578" width="5.85546875" customWidth="1"/>
    <col min="11579" max="11579" width="6.85546875" customWidth="1"/>
    <col min="11580" max="11581" width="7.5703125" customWidth="1"/>
    <col min="11582" max="11582" width="4" customWidth="1"/>
    <col min="11583" max="11583" width="4.28515625" customWidth="1"/>
    <col min="11584" max="11584" width="6.42578125" customWidth="1"/>
    <col min="11585" max="11585" width="6.5703125" customWidth="1"/>
    <col min="11586" max="11586" width="6.28515625" customWidth="1"/>
    <col min="11587" max="11587" width="6.140625" customWidth="1"/>
    <col min="11588" max="11588" width="7" customWidth="1"/>
    <col min="11589" max="11589" width="4" customWidth="1"/>
    <col min="11590" max="11590" width="4.28515625" customWidth="1"/>
    <col min="11591" max="11591" width="7.85546875" customWidth="1"/>
    <col min="11592" max="11592" width="5.7109375" customWidth="1"/>
    <col min="11593" max="11593" width="6.7109375" customWidth="1"/>
    <col min="11594" max="11594" width="6.85546875" customWidth="1"/>
    <col min="11595" max="11595" width="7.42578125" customWidth="1"/>
    <col min="11596" max="11596" width="3.5703125" customWidth="1"/>
    <col min="11597" max="11597" width="4.42578125" customWidth="1"/>
    <col min="11598" max="11598" width="6" customWidth="1"/>
    <col min="11599" max="11599" width="6.28515625" customWidth="1"/>
    <col min="11600" max="11600" width="7.42578125" customWidth="1"/>
    <col min="11601" max="11601" width="7.140625" customWidth="1"/>
    <col min="11602" max="11602" width="7.28515625" customWidth="1"/>
    <col min="11603" max="11603" width="4.42578125" customWidth="1"/>
    <col min="11604" max="11604" width="4.85546875" customWidth="1"/>
    <col min="11605" max="11605" width="7.5703125" customWidth="1"/>
    <col min="11606" max="11606" width="8.5703125" customWidth="1"/>
    <col min="11607" max="11607" width="8.85546875" customWidth="1"/>
    <col min="11608" max="11608" width="6.28515625" customWidth="1"/>
    <col min="11609" max="11609" width="7" customWidth="1"/>
    <col min="11610" max="11610" width="4" customWidth="1"/>
    <col min="11611" max="11611" width="4.42578125" customWidth="1"/>
    <col min="11612" max="11612" width="6" customWidth="1"/>
    <col min="11613" max="11613" width="7.7109375" customWidth="1"/>
    <col min="11614" max="11614" width="9.42578125" customWidth="1"/>
    <col min="11615" max="11615" width="7.5703125" customWidth="1"/>
    <col min="11616" max="11616" width="5.42578125" customWidth="1"/>
    <col min="11617" max="11617" width="7.5703125" customWidth="1"/>
    <col min="11618" max="11619" width="4.28515625" customWidth="1"/>
    <col min="11620" max="11620" width="5.140625" customWidth="1"/>
    <col min="11621" max="11621" width="7.85546875" customWidth="1"/>
    <col min="11622" max="11622" width="7.5703125" customWidth="1"/>
    <col min="11623" max="11623" width="7.28515625" customWidth="1"/>
    <col min="11624" max="11624" width="5.85546875" customWidth="1"/>
    <col min="11625" max="11625" width="7" customWidth="1"/>
    <col min="11626" max="11627" width="4.5703125" customWidth="1"/>
    <col min="11628" max="11628" width="6.5703125" customWidth="1"/>
    <col min="11629" max="11643" width="0" hidden="1" customWidth="1"/>
    <col min="11644" max="11644" width="6.5703125" customWidth="1"/>
    <col min="11645" max="11645" width="9.42578125" customWidth="1"/>
    <col min="11646" max="11646" width="11.85546875" customWidth="1"/>
    <col min="11647" max="11648" width="5.140625" customWidth="1"/>
    <col min="11649" max="11649" width="7" customWidth="1"/>
    <col min="11650" max="11650" width="21.85546875" customWidth="1"/>
    <col min="11651" max="11651" width="44.85546875" customWidth="1"/>
    <col min="11652" max="11652" width="9.42578125" customWidth="1"/>
    <col min="11653" max="11653" width="7.7109375" customWidth="1"/>
    <col min="11654" max="11659" width="4.7109375" customWidth="1"/>
    <col min="11660" max="11660" width="5" customWidth="1"/>
    <col min="11777" max="11777" width="3.5703125" customWidth="1"/>
    <col min="11778" max="11778" width="21.42578125" customWidth="1"/>
    <col min="11779" max="11779" width="40.28515625" customWidth="1"/>
    <col min="11780" max="11780" width="10.5703125" customWidth="1"/>
    <col min="11781" max="11781" width="26.7109375" customWidth="1"/>
    <col min="11782" max="11782" width="23" customWidth="1"/>
    <col min="11783" max="11783" width="12.28515625" customWidth="1"/>
    <col min="11784" max="11784" width="6.140625" customWidth="1"/>
    <col min="11785" max="11785" width="6.28515625" customWidth="1"/>
    <col min="11786" max="11786" width="6.5703125" customWidth="1"/>
    <col min="11787" max="11787" width="7.28515625" customWidth="1"/>
    <col min="11788" max="11788" width="8.140625" customWidth="1"/>
    <col min="11789" max="11789" width="6.28515625" customWidth="1"/>
    <col min="11790" max="11790" width="4.85546875" customWidth="1"/>
    <col min="11791" max="11791" width="7" customWidth="1"/>
    <col min="11792" max="11792" width="8" customWidth="1"/>
    <col min="11793" max="11794" width="7" customWidth="1"/>
    <col min="11795" max="11795" width="7.42578125" customWidth="1"/>
    <col min="11796" max="11796" width="4.140625" customWidth="1"/>
    <col min="11797" max="11797" width="6" customWidth="1"/>
    <col min="11798" max="11798" width="6.5703125" customWidth="1"/>
    <col min="11799" max="11799" width="6.42578125" customWidth="1"/>
    <col min="11800" max="11800" width="6.140625" customWidth="1"/>
    <col min="11801" max="11801" width="6" customWidth="1"/>
    <col min="11802" max="11802" width="7.42578125" customWidth="1"/>
    <col min="11803" max="11803" width="5.140625" customWidth="1"/>
    <col min="11804" max="11804" width="4.140625" customWidth="1"/>
    <col min="11805" max="11805" width="7.140625" customWidth="1"/>
    <col min="11806" max="11806" width="6.85546875" customWidth="1"/>
    <col min="11807" max="11807" width="7.7109375" customWidth="1"/>
    <col min="11808" max="11808" width="7" customWidth="1"/>
    <col min="11809" max="11809" width="8" customWidth="1"/>
    <col min="11810" max="11810" width="4.140625" customWidth="1"/>
    <col min="11811" max="11811" width="4.7109375" customWidth="1"/>
    <col min="11812" max="11812" width="7.28515625" customWidth="1"/>
    <col min="11813" max="11813" width="6.5703125" customWidth="1"/>
    <col min="11814" max="11814" width="7.7109375" customWidth="1"/>
    <col min="11815" max="11815" width="7" customWidth="1"/>
    <col min="11816" max="11816" width="7.42578125" customWidth="1"/>
    <col min="11817" max="11817" width="4.28515625" customWidth="1"/>
    <col min="11818" max="11818" width="4.7109375" customWidth="1"/>
    <col min="11819" max="11819" width="6.28515625" customWidth="1"/>
    <col min="11820" max="11820" width="6.42578125" customWidth="1"/>
    <col min="11821" max="11821" width="6.85546875" customWidth="1"/>
    <col min="11822" max="11822" width="6.7109375" customWidth="1"/>
    <col min="11823" max="11823" width="7.7109375" customWidth="1"/>
    <col min="11824" max="11824" width="3.7109375" customWidth="1"/>
    <col min="11825" max="11825" width="4.140625" customWidth="1"/>
    <col min="11826" max="11826" width="7.42578125" customWidth="1"/>
    <col min="11827" max="11827" width="6.5703125" customWidth="1"/>
    <col min="11828" max="11828" width="6.85546875" customWidth="1"/>
    <col min="11829" max="11829" width="5.5703125" customWidth="1"/>
    <col min="11830" max="11830" width="7.5703125" customWidth="1"/>
    <col min="11831" max="11831" width="4" customWidth="1"/>
    <col min="11832" max="11832" width="6.42578125" customWidth="1"/>
    <col min="11833" max="11834" width="5.85546875" customWidth="1"/>
    <col min="11835" max="11835" width="6.85546875" customWidth="1"/>
    <col min="11836" max="11837" width="7.5703125" customWidth="1"/>
    <col min="11838" max="11838" width="4" customWidth="1"/>
    <col min="11839" max="11839" width="4.28515625" customWidth="1"/>
    <col min="11840" max="11840" width="6.42578125" customWidth="1"/>
    <col min="11841" max="11841" width="6.5703125" customWidth="1"/>
    <col min="11842" max="11842" width="6.28515625" customWidth="1"/>
    <col min="11843" max="11843" width="6.140625" customWidth="1"/>
    <col min="11844" max="11844" width="7" customWidth="1"/>
    <col min="11845" max="11845" width="4" customWidth="1"/>
    <col min="11846" max="11846" width="4.28515625" customWidth="1"/>
    <col min="11847" max="11847" width="7.85546875" customWidth="1"/>
    <col min="11848" max="11848" width="5.7109375" customWidth="1"/>
    <col min="11849" max="11849" width="6.7109375" customWidth="1"/>
    <col min="11850" max="11850" width="6.85546875" customWidth="1"/>
    <col min="11851" max="11851" width="7.42578125" customWidth="1"/>
    <col min="11852" max="11852" width="3.5703125" customWidth="1"/>
    <col min="11853" max="11853" width="4.42578125" customWidth="1"/>
    <col min="11854" max="11854" width="6" customWidth="1"/>
    <col min="11855" max="11855" width="6.28515625" customWidth="1"/>
    <col min="11856" max="11856" width="7.42578125" customWidth="1"/>
    <col min="11857" max="11857" width="7.140625" customWidth="1"/>
    <col min="11858" max="11858" width="7.28515625" customWidth="1"/>
    <col min="11859" max="11859" width="4.42578125" customWidth="1"/>
    <col min="11860" max="11860" width="4.85546875" customWidth="1"/>
    <col min="11861" max="11861" width="7.5703125" customWidth="1"/>
    <col min="11862" max="11862" width="8.5703125" customWidth="1"/>
    <col min="11863" max="11863" width="8.85546875" customWidth="1"/>
    <col min="11864" max="11864" width="6.28515625" customWidth="1"/>
    <col min="11865" max="11865" width="7" customWidth="1"/>
    <col min="11866" max="11866" width="4" customWidth="1"/>
    <col min="11867" max="11867" width="4.42578125" customWidth="1"/>
    <col min="11868" max="11868" width="6" customWidth="1"/>
    <col min="11869" max="11869" width="7.7109375" customWidth="1"/>
    <col min="11870" max="11870" width="9.42578125" customWidth="1"/>
    <col min="11871" max="11871" width="7.5703125" customWidth="1"/>
    <col min="11872" max="11872" width="5.42578125" customWidth="1"/>
    <col min="11873" max="11873" width="7.5703125" customWidth="1"/>
    <col min="11874" max="11875" width="4.28515625" customWidth="1"/>
    <col min="11876" max="11876" width="5.140625" customWidth="1"/>
    <col min="11877" max="11877" width="7.85546875" customWidth="1"/>
    <col min="11878" max="11878" width="7.5703125" customWidth="1"/>
    <col min="11879" max="11879" width="7.28515625" customWidth="1"/>
    <col min="11880" max="11880" width="5.85546875" customWidth="1"/>
    <col min="11881" max="11881" width="7" customWidth="1"/>
    <col min="11882" max="11883" width="4.5703125" customWidth="1"/>
    <col min="11884" max="11884" width="6.5703125" customWidth="1"/>
    <col min="11885" max="11899" width="0" hidden="1" customWidth="1"/>
    <col min="11900" max="11900" width="6.5703125" customWidth="1"/>
    <col min="11901" max="11901" width="9.42578125" customWidth="1"/>
    <col min="11902" max="11902" width="11.85546875" customWidth="1"/>
    <col min="11903" max="11904" width="5.140625" customWidth="1"/>
    <col min="11905" max="11905" width="7" customWidth="1"/>
    <col min="11906" max="11906" width="21.85546875" customWidth="1"/>
    <col min="11907" max="11907" width="44.85546875" customWidth="1"/>
    <col min="11908" max="11908" width="9.42578125" customWidth="1"/>
    <col min="11909" max="11909" width="7.7109375" customWidth="1"/>
    <col min="11910" max="11915" width="4.7109375" customWidth="1"/>
    <col min="11916" max="11916" width="5" customWidth="1"/>
    <col min="12033" max="12033" width="3.5703125" customWidth="1"/>
    <col min="12034" max="12034" width="21.42578125" customWidth="1"/>
    <col min="12035" max="12035" width="40.28515625" customWidth="1"/>
    <col min="12036" max="12036" width="10.5703125" customWidth="1"/>
    <col min="12037" max="12037" width="26.7109375" customWidth="1"/>
    <col min="12038" max="12038" width="23" customWidth="1"/>
    <col min="12039" max="12039" width="12.28515625" customWidth="1"/>
    <col min="12040" max="12040" width="6.140625" customWidth="1"/>
    <col min="12041" max="12041" width="6.28515625" customWidth="1"/>
    <col min="12042" max="12042" width="6.5703125" customWidth="1"/>
    <col min="12043" max="12043" width="7.28515625" customWidth="1"/>
    <col min="12044" max="12044" width="8.140625" customWidth="1"/>
    <col min="12045" max="12045" width="6.28515625" customWidth="1"/>
    <col min="12046" max="12046" width="4.85546875" customWidth="1"/>
    <col min="12047" max="12047" width="7" customWidth="1"/>
    <col min="12048" max="12048" width="8" customWidth="1"/>
    <col min="12049" max="12050" width="7" customWidth="1"/>
    <col min="12051" max="12051" width="7.42578125" customWidth="1"/>
    <col min="12052" max="12052" width="4.140625" customWidth="1"/>
    <col min="12053" max="12053" width="6" customWidth="1"/>
    <col min="12054" max="12054" width="6.5703125" customWidth="1"/>
    <col min="12055" max="12055" width="6.42578125" customWidth="1"/>
    <col min="12056" max="12056" width="6.140625" customWidth="1"/>
    <col min="12057" max="12057" width="6" customWidth="1"/>
    <col min="12058" max="12058" width="7.42578125" customWidth="1"/>
    <col min="12059" max="12059" width="5.140625" customWidth="1"/>
    <col min="12060" max="12060" width="4.140625" customWidth="1"/>
    <col min="12061" max="12061" width="7.140625" customWidth="1"/>
    <col min="12062" max="12062" width="6.85546875" customWidth="1"/>
    <col min="12063" max="12063" width="7.7109375" customWidth="1"/>
    <col min="12064" max="12064" width="7" customWidth="1"/>
    <col min="12065" max="12065" width="8" customWidth="1"/>
    <col min="12066" max="12066" width="4.140625" customWidth="1"/>
    <col min="12067" max="12067" width="4.7109375" customWidth="1"/>
    <col min="12068" max="12068" width="7.28515625" customWidth="1"/>
    <col min="12069" max="12069" width="6.5703125" customWidth="1"/>
    <col min="12070" max="12070" width="7.7109375" customWidth="1"/>
    <col min="12071" max="12071" width="7" customWidth="1"/>
    <col min="12072" max="12072" width="7.42578125" customWidth="1"/>
    <col min="12073" max="12073" width="4.28515625" customWidth="1"/>
    <col min="12074" max="12074" width="4.7109375" customWidth="1"/>
    <col min="12075" max="12075" width="6.28515625" customWidth="1"/>
    <col min="12076" max="12076" width="6.42578125" customWidth="1"/>
    <col min="12077" max="12077" width="6.85546875" customWidth="1"/>
    <col min="12078" max="12078" width="6.7109375" customWidth="1"/>
    <col min="12079" max="12079" width="7.7109375" customWidth="1"/>
    <col min="12080" max="12080" width="3.7109375" customWidth="1"/>
    <col min="12081" max="12081" width="4.140625" customWidth="1"/>
    <col min="12082" max="12082" width="7.42578125" customWidth="1"/>
    <col min="12083" max="12083" width="6.5703125" customWidth="1"/>
    <col min="12084" max="12084" width="6.85546875" customWidth="1"/>
    <col min="12085" max="12085" width="5.5703125" customWidth="1"/>
    <col min="12086" max="12086" width="7.5703125" customWidth="1"/>
    <col min="12087" max="12087" width="4" customWidth="1"/>
    <col min="12088" max="12088" width="6.42578125" customWidth="1"/>
    <col min="12089" max="12090" width="5.85546875" customWidth="1"/>
    <col min="12091" max="12091" width="6.85546875" customWidth="1"/>
    <col min="12092" max="12093" width="7.5703125" customWidth="1"/>
    <col min="12094" max="12094" width="4" customWidth="1"/>
    <col min="12095" max="12095" width="4.28515625" customWidth="1"/>
    <col min="12096" max="12096" width="6.42578125" customWidth="1"/>
    <col min="12097" max="12097" width="6.5703125" customWidth="1"/>
    <col min="12098" max="12098" width="6.28515625" customWidth="1"/>
    <col min="12099" max="12099" width="6.140625" customWidth="1"/>
    <col min="12100" max="12100" width="7" customWidth="1"/>
    <col min="12101" max="12101" width="4" customWidth="1"/>
    <col min="12102" max="12102" width="4.28515625" customWidth="1"/>
    <col min="12103" max="12103" width="7.85546875" customWidth="1"/>
    <col min="12104" max="12104" width="5.7109375" customWidth="1"/>
    <col min="12105" max="12105" width="6.7109375" customWidth="1"/>
    <col min="12106" max="12106" width="6.85546875" customWidth="1"/>
    <col min="12107" max="12107" width="7.42578125" customWidth="1"/>
    <col min="12108" max="12108" width="3.5703125" customWidth="1"/>
    <col min="12109" max="12109" width="4.42578125" customWidth="1"/>
    <col min="12110" max="12110" width="6" customWidth="1"/>
    <col min="12111" max="12111" width="6.28515625" customWidth="1"/>
    <col min="12112" max="12112" width="7.42578125" customWidth="1"/>
    <col min="12113" max="12113" width="7.140625" customWidth="1"/>
    <col min="12114" max="12114" width="7.28515625" customWidth="1"/>
    <col min="12115" max="12115" width="4.42578125" customWidth="1"/>
    <col min="12116" max="12116" width="4.85546875" customWidth="1"/>
    <col min="12117" max="12117" width="7.5703125" customWidth="1"/>
    <col min="12118" max="12118" width="8.5703125" customWidth="1"/>
    <col min="12119" max="12119" width="8.85546875" customWidth="1"/>
    <col min="12120" max="12120" width="6.28515625" customWidth="1"/>
    <col min="12121" max="12121" width="7" customWidth="1"/>
    <col min="12122" max="12122" width="4" customWidth="1"/>
    <col min="12123" max="12123" width="4.42578125" customWidth="1"/>
    <col min="12124" max="12124" width="6" customWidth="1"/>
    <col min="12125" max="12125" width="7.7109375" customWidth="1"/>
    <col min="12126" max="12126" width="9.42578125" customWidth="1"/>
    <col min="12127" max="12127" width="7.5703125" customWidth="1"/>
    <col min="12128" max="12128" width="5.42578125" customWidth="1"/>
    <col min="12129" max="12129" width="7.5703125" customWidth="1"/>
    <col min="12130" max="12131" width="4.28515625" customWidth="1"/>
    <col min="12132" max="12132" width="5.140625" customWidth="1"/>
    <col min="12133" max="12133" width="7.85546875" customWidth="1"/>
    <col min="12134" max="12134" width="7.5703125" customWidth="1"/>
    <col min="12135" max="12135" width="7.28515625" customWidth="1"/>
    <col min="12136" max="12136" width="5.85546875" customWidth="1"/>
    <col min="12137" max="12137" width="7" customWidth="1"/>
    <col min="12138" max="12139" width="4.5703125" customWidth="1"/>
    <col min="12140" max="12140" width="6.5703125" customWidth="1"/>
    <col min="12141" max="12155" width="0" hidden="1" customWidth="1"/>
    <col min="12156" max="12156" width="6.5703125" customWidth="1"/>
    <col min="12157" max="12157" width="9.42578125" customWidth="1"/>
    <col min="12158" max="12158" width="11.85546875" customWidth="1"/>
    <col min="12159" max="12160" width="5.140625" customWidth="1"/>
    <col min="12161" max="12161" width="7" customWidth="1"/>
    <col min="12162" max="12162" width="21.85546875" customWidth="1"/>
    <col min="12163" max="12163" width="44.85546875" customWidth="1"/>
    <col min="12164" max="12164" width="9.42578125" customWidth="1"/>
    <col min="12165" max="12165" width="7.7109375" customWidth="1"/>
    <col min="12166" max="12171" width="4.7109375" customWidth="1"/>
    <col min="12172" max="12172" width="5" customWidth="1"/>
    <col min="12289" max="12289" width="3.5703125" customWidth="1"/>
    <col min="12290" max="12290" width="21.42578125" customWidth="1"/>
    <col min="12291" max="12291" width="40.28515625" customWidth="1"/>
    <col min="12292" max="12292" width="10.5703125" customWidth="1"/>
    <col min="12293" max="12293" width="26.7109375" customWidth="1"/>
    <col min="12294" max="12294" width="23" customWidth="1"/>
    <col min="12295" max="12295" width="12.28515625" customWidth="1"/>
    <col min="12296" max="12296" width="6.140625" customWidth="1"/>
    <col min="12297" max="12297" width="6.28515625" customWidth="1"/>
    <col min="12298" max="12298" width="6.5703125" customWidth="1"/>
    <col min="12299" max="12299" width="7.28515625" customWidth="1"/>
    <col min="12300" max="12300" width="8.140625" customWidth="1"/>
    <col min="12301" max="12301" width="6.28515625" customWidth="1"/>
    <col min="12302" max="12302" width="4.85546875" customWidth="1"/>
    <col min="12303" max="12303" width="7" customWidth="1"/>
    <col min="12304" max="12304" width="8" customWidth="1"/>
    <col min="12305" max="12306" width="7" customWidth="1"/>
    <col min="12307" max="12307" width="7.42578125" customWidth="1"/>
    <col min="12308" max="12308" width="4.140625" customWidth="1"/>
    <col min="12309" max="12309" width="6" customWidth="1"/>
    <col min="12310" max="12310" width="6.5703125" customWidth="1"/>
    <col min="12311" max="12311" width="6.42578125" customWidth="1"/>
    <col min="12312" max="12312" width="6.140625" customWidth="1"/>
    <col min="12313" max="12313" width="6" customWidth="1"/>
    <col min="12314" max="12314" width="7.42578125" customWidth="1"/>
    <col min="12315" max="12315" width="5.140625" customWidth="1"/>
    <col min="12316" max="12316" width="4.140625" customWidth="1"/>
    <col min="12317" max="12317" width="7.140625" customWidth="1"/>
    <col min="12318" max="12318" width="6.85546875" customWidth="1"/>
    <col min="12319" max="12319" width="7.7109375" customWidth="1"/>
    <col min="12320" max="12320" width="7" customWidth="1"/>
    <col min="12321" max="12321" width="8" customWidth="1"/>
    <col min="12322" max="12322" width="4.140625" customWidth="1"/>
    <col min="12323" max="12323" width="4.7109375" customWidth="1"/>
    <col min="12324" max="12324" width="7.28515625" customWidth="1"/>
    <col min="12325" max="12325" width="6.5703125" customWidth="1"/>
    <col min="12326" max="12326" width="7.7109375" customWidth="1"/>
    <col min="12327" max="12327" width="7" customWidth="1"/>
    <col min="12328" max="12328" width="7.42578125" customWidth="1"/>
    <col min="12329" max="12329" width="4.28515625" customWidth="1"/>
    <col min="12330" max="12330" width="4.7109375" customWidth="1"/>
    <col min="12331" max="12331" width="6.28515625" customWidth="1"/>
    <col min="12332" max="12332" width="6.42578125" customWidth="1"/>
    <col min="12333" max="12333" width="6.85546875" customWidth="1"/>
    <col min="12334" max="12334" width="6.7109375" customWidth="1"/>
    <col min="12335" max="12335" width="7.7109375" customWidth="1"/>
    <col min="12336" max="12336" width="3.7109375" customWidth="1"/>
    <col min="12337" max="12337" width="4.140625" customWidth="1"/>
    <col min="12338" max="12338" width="7.42578125" customWidth="1"/>
    <col min="12339" max="12339" width="6.5703125" customWidth="1"/>
    <col min="12340" max="12340" width="6.85546875" customWidth="1"/>
    <col min="12341" max="12341" width="5.5703125" customWidth="1"/>
    <col min="12342" max="12342" width="7.5703125" customWidth="1"/>
    <col min="12343" max="12343" width="4" customWidth="1"/>
    <col min="12344" max="12344" width="6.42578125" customWidth="1"/>
    <col min="12345" max="12346" width="5.85546875" customWidth="1"/>
    <col min="12347" max="12347" width="6.85546875" customWidth="1"/>
    <col min="12348" max="12349" width="7.5703125" customWidth="1"/>
    <col min="12350" max="12350" width="4" customWidth="1"/>
    <col min="12351" max="12351" width="4.28515625" customWidth="1"/>
    <col min="12352" max="12352" width="6.42578125" customWidth="1"/>
    <col min="12353" max="12353" width="6.5703125" customWidth="1"/>
    <col min="12354" max="12354" width="6.28515625" customWidth="1"/>
    <col min="12355" max="12355" width="6.140625" customWidth="1"/>
    <col min="12356" max="12356" width="7" customWidth="1"/>
    <col min="12357" max="12357" width="4" customWidth="1"/>
    <col min="12358" max="12358" width="4.28515625" customWidth="1"/>
    <col min="12359" max="12359" width="7.85546875" customWidth="1"/>
    <col min="12360" max="12360" width="5.7109375" customWidth="1"/>
    <col min="12361" max="12361" width="6.7109375" customWidth="1"/>
    <col min="12362" max="12362" width="6.85546875" customWidth="1"/>
    <col min="12363" max="12363" width="7.42578125" customWidth="1"/>
    <col min="12364" max="12364" width="3.5703125" customWidth="1"/>
    <col min="12365" max="12365" width="4.42578125" customWidth="1"/>
    <col min="12366" max="12366" width="6" customWidth="1"/>
    <col min="12367" max="12367" width="6.28515625" customWidth="1"/>
    <col min="12368" max="12368" width="7.42578125" customWidth="1"/>
    <col min="12369" max="12369" width="7.140625" customWidth="1"/>
    <col min="12370" max="12370" width="7.28515625" customWidth="1"/>
    <col min="12371" max="12371" width="4.42578125" customWidth="1"/>
    <col min="12372" max="12372" width="4.85546875" customWidth="1"/>
    <col min="12373" max="12373" width="7.5703125" customWidth="1"/>
    <col min="12374" max="12374" width="8.5703125" customWidth="1"/>
    <col min="12375" max="12375" width="8.85546875" customWidth="1"/>
    <col min="12376" max="12376" width="6.28515625" customWidth="1"/>
    <col min="12377" max="12377" width="7" customWidth="1"/>
    <col min="12378" max="12378" width="4" customWidth="1"/>
    <col min="12379" max="12379" width="4.42578125" customWidth="1"/>
    <col min="12380" max="12380" width="6" customWidth="1"/>
    <col min="12381" max="12381" width="7.7109375" customWidth="1"/>
    <col min="12382" max="12382" width="9.42578125" customWidth="1"/>
    <col min="12383" max="12383" width="7.5703125" customWidth="1"/>
    <col min="12384" max="12384" width="5.42578125" customWidth="1"/>
    <col min="12385" max="12385" width="7.5703125" customWidth="1"/>
    <col min="12386" max="12387" width="4.28515625" customWidth="1"/>
    <col min="12388" max="12388" width="5.140625" customWidth="1"/>
    <col min="12389" max="12389" width="7.85546875" customWidth="1"/>
    <col min="12390" max="12390" width="7.5703125" customWidth="1"/>
    <col min="12391" max="12391" width="7.28515625" customWidth="1"/>
    <col min="12392" max="12392" width="5.85546875" customWidth="1"/>
    <col min="12393" max="12393" width="7" customWidth="1"/>
    <col min="12394" max="12395" width="4.5703125" customWidth="1"/>
    <col min="12396" max="12396" width="6.5703125" customWidth="1"/>
    <col min="12397" max="12411" width="0" hidden="1" customWidth="1"/>
    <col min="12412" max="12412" width="6.5703125" customWidth="1"/>
    <col min="12413" max="12413" width="9.42578125" customWidth="1"/>
    <col min="12414" max="12414" width="11.85546875" customWidth="1"/>
    <col min="12415" max="12416" width="5.140625" customWidth="1"/>
    <col min="12417" max="12417" width="7" customWidth="1"/>
    <col min="12418" max="12418" width="21.85546875" customWidth="1"/>
    <col min="12419" max="12419" width="44.85546875" customWidth="1"/>
    <col min="12420" max="12420" width="9.42578125" customWidth="1"/>
    <col min="12421" max="12421" width="7.7109375" customWidth="1"/>
    <col min="12422" max="12427" width="4.7109375" customWidth="1"/>
    <col min="12428" max="12428" width="5" customWidth="1"/>
    <col min="12545" max="12545" width="3.5703125" customWidth="1"/>
    <col min="12546" max="12546" width="21.42578125" customWidth="1"/>
    <col min="12547" max="12547" width="40.28515625" customWidth="1"/>
    <col min="12548" max="12548" width="10.5703125" customWidth="1"/>
    <col min="12549" max="12549" width="26.7109375" customWidth="1"/>
    <col min="12550" max="12550" width="23" customWidth="1"/>
    <col min="12551" max="12551" width="12.28515625" customWidth="1"/>
    <col min="12552" max="12552" width="6.140625" customWidth="1"/>
    <col min="12553" max="12553" width="6.28515625" customWidth="1"/>
    <col min="12554" max="12554" width="6.5703125" customWidth="1"/>
    <col min="12555" max="12555" width="7.28515625" customWidth="1"/>
    <col min="12556" max="12556" width="8.140625" customWidth="1"/>
    <col min="12557" max="12557" width="6.28515625" customWidth="1"/>
    <col min="12558" max="12558" width="4.85546875" customWidth="1"/>
    <col min="12559" max="12559" width="7" customWidth="1"/>
    <col min="12560" max="12560" width="8" customWidth="1"/>
    <col min="12561" max="12562" width="7" customWidth="1"/>
    <col min="12563" max="12563" width="7.42578125" customWidth="1"/>
    <col min="12564" max="12564" width="4.140625" customWidth="1"/>
    <col min="12565" max="12565" width="6" customWidth="1"/>
    <col min="12566" max="12566" width="6.5703125" customWidth="1"/>
    <col min="12567" max="12567" width="6.42578125" customWidth="1"/>
    <col min="12568" max="12568" width="6.140625" customWidth="1"/>
    <col min="12569" max="12569" width="6" customWidth="1"/>
    <col min="12570" max="12570" width="7.42578125" customWidth="1"/>
    <col min="12571" max="12571" width="5.140625" customWidth="1"/>
    <col min="12572" max="12572" width="4.140625" customWidth="1"/>
    <col min="12573" max="12573" width="7.140625" customWidth="1"/>
    <col min="12574" max="12574" width="6.85546875" customWidth="1"/>
    <col min="12575" max="12575" width="7.7109375" customWidth="1"/>
    <col min="12576" max="12576" width="7" customWidth="1"/>
    <col min="12577" max="12577" width="8" customWidth="1"/>
    <col min="12578" max="12578" width="4.140625" customWidth="1"/>
    <col min="12579" max="12579" width="4.7109375" customWidth="1"/>
    <col min="12580" max="12580" width="7.28515625" customWidth="1"/>
    <col min="12581" max="12581" width="6.5703125" customWidth="1"/>
    <col min="12582" max="12582" width="7.7109375" customWidth="1"/>
    <col min="12583" max="12583" width="7" customWidth="1"/>
    <col min="12584" max="12584" width="7.42578125" customWidth="1"/>
    <col min="12585" max="12585" width="4.28515625" customWidth="1"/>
    <col min="12586" max="12586" width="4.7109375" customWidth="1"/>
    <col min="12587" max="12587" width="6.28515625" customWidth="1"/>
    <col min="12588" max="12588" width="6.42578125" customWidth="1"/>
    <col min="12589" max="12589" width="6.85546875" customWidth="1"/>
    <col min="12590" max="12590" width="6.7109375" customWidth="1"/>
    <col min="12591" max="12591" width="7.7109375" customWidth="1"/>
    <col min="12592" max="12592" width="3.7109375" customWidth="1"/>
    <col min="12593" max="12593" width="4.140625" customWidth="1"/>
    <col min="12594" max="12594" width="7.42578125" customWidth="1"/>
    <col min="12595" max="12595" width="6.5703125" customWidth="1"/>
    <col min="12596" max="12596" width="6.85546875" customWidth="1"/>
    <col min="12597" max="12597" width="5.5703125" customWidth="1"/>
    <col min="12598" max="12598" width="7.5703125" customWidth="1"/>
    <col min="12599" max="12599" width="4" customWidth="1"/>
    <col min="12600" max="12600" width="6.42578125" customWidth="1"/>
    <col min="12601" max="12602" width="5.85546875" customWidth="1"/>
    <col min="12603" max="12603" width="6.85546875" customWidth="1"/>
    <col min="12604" max="12605" width="7.5703125" customWidth="1"/>
    <col min="12606" max="12606" width="4" customWidth="1"/>
    <col min="12607" max="12607" width="4.28515625" customWidth="1"/>
    <col min="12608" max="12608" width="6.42578125" customWidth="1"/>
    <col min="12609" max="12609" width="6.5703125" customWidth="1"/>
    <col min="12610" max="12610" width="6.28515625" customWidth="1"/>
    <col min="12611" max="12611" width="6.140625" customWidth="1"/>
    <col min="12612" max="12612" width="7" customWidth="1"/>
    <col min="12613" max="12613" width="4" customWidth="1"/>
    <col min="12614" max="12614" width="4.28515625" customWidth="1"/>
    <col min="12615" max="12615" width="7.85546875" customWidth="1"/>
    <col min="12616" max="12616" width="5.7109375" customWidth="1"/>
    <col min="12617" max="12617" width="6.7109375" customWidth="1"/>
    <col min="12618" max="12618" width="6.85546875" customWidth="1"/>
    <col min="12619" max="12619" width="7.42578125" customWidth="1"/>
    <col min="12620" max="12620" width="3.5703125" customWidth="1"/>
    <col min="12621" max="12621" width="4.42578125" customWidth="1"/>
    <col min="12622" max="12622" width="6" customWidth="1"/>
    <col min="12623" max="12623" width="6.28515625" customWidth="1"/>
    <col min="12624" max="12624" width="7.42578125" customWidth="1"/>
    <col min="12625" max="12625" width="7.140625" customWidth="1"/>
    <col min="12626" max="12626" width="7.28515625" customWidth="1"/>
    <col min="12627" max="12627" width="4.42578125" customWidth="1"/>
    <col min="12628" max="12628" width="4.85546875" customWidth="1"/>
    <col min="12629" max="12629" width="7.5703125" customWidth="1"/>
    <col min="12630" max="12630" width="8.5703125" customWidth="1"/>
    <col min="12631" max="12631" width="8.85546875" customWidth="1"/>
    <col min="12632" max="12632" width="6.28515625" customWidth="1"/>
    <col min="12633" max="12633" width="7" customWidth="1"/>
    <col min="12634" max="12634" width="4" customWidth="1"/>
    <col min="12635" max="12635" width="4.42578125" customWidth="1"/>
    <col min="12636" max="12636" width="6" customWidth="1"/>
    <col min="12637" max="12637" width="7.7109375" customWidth="1"/>
    <col min="12638" max="12638" width="9.42578125" customWidth="1"/>
    <col min="12639" max="12639" width="7.5703125" customWidth="1"/>
    <col min="12640" max="12640" width="5.42578125" customWidth="1"/>
    <col min="12641" max="12641" width="7.5703125" customWidth="1"/>
    <col min="12642" max="12643" width="4.28515625" customWidth="1"/>
    <col min="12644" max="12644" width="5.140625" customWidth="1"/>
    <col min="12645" max="12645" width="7.85546875" customWidth="1"/>
    <col min="12646" max="12646" width="7.5703125" customWidth="1"/>
    <col min="12647" max="12647" width="7.28515625" customWidth="1"/>
    <col min="12648" max="12648" width="5.85546875" customWidth="1"/>
    <col min="12649" max="12649" width="7" customWidth="1"/>
    <col min="12650" max="12651" width="4.5703125" customWidth="1"/>
    <col min="12652" max="12652" width="6.5703125" customWidth="1"/>
    <col min="12653" max="12667" width="0" hidden="1" customWidth="1"/>
    <col min="12668" max="12668" width="6.5703125" customWidth="1"/>
    <col min="12669" max="12669" width="9.42578125" customWidth="1"/>
    <col min="12670" max="12670" width="11.85546875" customWidth="1"/>
    <col min="12671" max="12672" width="5.140625" customWidth="1"/>
    <col min="12673" max="12673" width="7" customWidth="1"/>
    <col min="12674" max="12674" width="21.85546875" customWidth="1"/>
    <col min="12675" max="12675" width="44.85546875" customWidth="1"/>
    <col min="12676" max="12676" width="9.42578125" customWidth="1"/>
    <col min="12677" max="12677" width="7.7109375" customWidth="1"/>
    <col min="12678" max="12683" width="4.7109375" customWidth="1"/>
    <col min="12684" max="12684" width="5" customWidth="1"/>
    <col min="12801" max="12801" width="3.5703125" customWidth="1"/>
    <col min="12802" max="12802" width="21.42578125" customWidth="1"/>
    <col min="12803" max="12803" width="40.28515625" customWidth="1"/>
    <col min="12804" max="12804" width="10.5703125" customWidth="1"/>
    <col min="12805" max="12805" width="26.7109375" customWidth="1"/>
    <col min="12806" max="12806" width="23" customWidth="1"/>
    <col min="12807" max="12807" width="12.28515625" customWidth="1"/>
    <col min="12808" max="12808" width="6.140625" customWidth="1"/>
    <col min="12809" max="12809" width="6.28515625" customWidth="1"/>
    <col min="12810" max="12810" width="6.5703125" customWidth="1"/>
    <col min="12811" max="12811" width="7.28515625" customWidth="1"/>
    <col min="12812" max="12812" width="8.140625" customWidth="1"/>
    <col min="12813" max="12813" width="6.28515625" customWidth="1"/>
    <col min="12814" max="12814" width="4.85546875" customWidth="1"/>
    <col min="12815" max="12815" width="7" customWidth="1"/>
    <col min="12816" max="12816" width="8" customWidth="1"/>
    <col min="12817" max="12818" width="7" customWidth="1"/>
    <col min="12819" max="12819" width="7.42578125" customWidth="1"/>
    <col min="12820" max="12820" width="4.140625" customWidth="1"/>
    <col min="12821" max="12821" width="6" customWidth="1"/>
    <col min="12822" max="12822" width="6.5703125" customWidth="1"/>
    <col min="12823" max="12823" width="6.42578125" customWidth="1"/>
    <col min="12824" max="12824" width="6.140625" customWidth="1"/>
    <col min="12825" max="12825" width="6" customWidth="1"/>
    <col min="12826" max="12826" width="7.42578125" customWidth="1"/>
    <col min="12827" max="12827" width="5.140625" customWidth="1"/>
    <col min="12828" max="12828" width="4.140625" customWidth="1"/>
    <col min="12829" max="12829" width="7.140625" customWidth="1"/>
    <col min="12830" max="12830" width="6.85546875" customWidth="1"/>
    <col min="12831" max="12831" width="7.7109375" customWidth="1"/>
    <col min="12832" max="12832" width="7" customWidth="1"/>
    <col min="12833" max="12833" width="8" customWidth="1"/>
    <col min="12834" max="12834" width="4.140625" customWidth="1"/>
    <col min="12835" max="12835" width="4.7109375" customWidth="1"/>
    <col min="12836" max="12836" width="7.28515625" customWidth="1"/>
    <col min="12837" max="12837" width="6.5703125" customWidth="1"/>
    <col min="12838" max="12838" width="7.7109375" customWidth="1"/>
    <col min="12839" max="12839" width="7" customWidth="1"/>
    <col min="12840" max="12840" width="7.42578125" customWidth="1"/>
    <col min="12841" max="12841" width="4.28515625" customWidth="1"/>
    <col min="12842" max="12842" width="4.7109375" customWidth="1"/>
    <col min="12843" max="12843" width="6.28515625" customWidth="1"/>
    <col min="12844" max="12844" width="6.42578125" customWidth="1"/>
    <col min="12845" max="12845" width="6.85546875" customWidth="1"/>
    <col min="12846" max="12846" width="6.7109375" customWidth="1"/>
    <col min="12847" max="12847" width="7.7109375" customWidth="1"/>
    <col min="12848" max="12848" width="3.7109375" customWidth="1"/>
    <col min="12849" max="12849" width="4.140625" customWidth="1"/>
    <col min="12850" max="12850" width="7.42578125" customWidth="1"/>
    <col min="12851" max="12851" width="6.5703125" customWidth="1"/>
    <col min="12852" max="12852" width="6.85546875" customWidth="1"/>
    <col min="12853" max="12853" width="5.5703125" customWidth="1"/>
    <col min="12854" max="12854" width="7.5703125" customWidth="1"/>
    <col min="12855" max="12855" width="4" customWidth="1"/>
    <col min="12856" max="12856" width="6.42578125" customWidth="1"/>
    <col min="12857" max="12858" width="5.85546875" customWidth="1"/>
    <col min="12859" max="12859" width="6.85546875" customWidth="1"/>
    <col min="12860" max="12861" width="7.5703125" customWidth="1"/>
    <col min="12862" max="12862" width="4" customWidth="1"/>
    <col min="12863" max="12863" width="4.28515625" customWidth="1"/>
    <col min="12864" max="12864" width="6.42578125" customWidth="1"/>
    <col min="12865" max="12865" width="6.5703125" customWidth="1"/>
    <col min="12866" max="12866" width="6.28515625" customWidth="1"/>
    <col min="12867" max="12867" width="6.140625" customWidth="1"/>
    <col min="12868" max="12868" width="7" customWidth="1"/>
    <col min="12869" max="12869" width="4" customWidth="1"/>
    <col min="12870" max="12870" width="4.28515625" customWidth="1"/>
    <col min="12871" max="12871" width="7.85546875" customWidth="1"/>
    <col min="12872" max="12872" width="5.7109375" customWidth="1"/>
    <col min="12873" max="12873" width="6.7109375" customWidth="1"/>
    <col min="12874" max="12874" width="6.85546875" customWidth="1"/>
    <col min="12875" max="12875" width="7.42578125" customWidth="1"/>
    <col min="12876" max="12876" width="3.5703125" customWidth="1"/>
    <col min="12877" max="12877" width="4.42578125" customWidth="1"/>
    <col min="12878" max="12878" width="6" customWidth="1"/>
    <col min="12879" max="12879" width="6.28515625" customWidth="1"/>
    <col min="12880" max="12880" width="7.42578125" customWidth="1"/>
    <col min="12881" max="12881" width="7.140625" customWidth="1"/>
    <col min="12882" max="12882" width="7.28515625" customWidth="1"/>
    <col min="12883" max="12883" width="4.42578125" customWidth="1"/>
    <col min="12884" max="12884" width="4.85546875" customWidth="1"/>
    <col min="12885" max="12885" width="7.5703125" customWidth="1"/>
    <col min="12886" max="12886" width="8.5703125" customWidth="1"/>
    <col min="12887" max="12887" width="8.85546875" customWidth="1"/>
    <col min="12888" max="12888" width="6.28515625" customWidth="1"/>
    <col min="12889" max="12889" width="7" customWidth="1"/>
    <col min="12890" max="12890" width="4" customWidth="1"/>
    <col min="12891" max="12891" width="4.42578125" customWidth="1"/>
    <col min="12892" max="12892" width="6" customWidth="1"/>
    <col min="12893" max="12893" width="7.7109375" customWidth="1"/>
    <col min="12894" max="12894" width="9.42578125" customWidth="1"/>
    <col min="12895" max="12895" width="7.5703125" customWidth="1"/>
    <col min="12896" max="12896" width="5.42578125" customWidth="1"/>
    <col min="12897" max="12897" width="7.5703125" customWidth="1"/>
    <col min="12898" max="12899" width="4.28515625" customWidth="1"/>
    <col min="12900" max="12900" width="5.140625" customWidth="1"/>
    <col min="12901" max="12901" width="7.85546875" customWidth="1"/>
    <col min="12902" max="12902" width="7.5703125" customWidth="1"/>
    <col min="12903" max="12903" width="7.28515625" customWidth="1"/>
    <col min="12904" max="12904" width="5.85546875" customWidth="1"/>
    <col min="12905" max="12905" width="7" customWidth="1"/>
    <col min="12906" max="12907" width="4.5703125" customWidth="1"/>
    <col min="12908" max="12908" width="6.5703125" customWidth="1"/>
    <col min="12909" max="12923" width="0" hidden="1" customWidth="1"/>
    <col min="12924" max="12924" width="6.5703125" customWidth="1"/>
    <col min="12925" max="12925" width="9.42578125" customWidth="1"/>
    <col min="12926" max="12926" width="11.85546875" customWidth="1"/>
    <col min="12927" max="12928" width="5.140625" customWidth="1"/>
    <col min="12929" max="12929" width="7" customWidth="1"/>
    <col min="12930" max="12930" width="21.85546875" customWidth="1"/>
    <col min="12931" max="12931" width="44.85546875" customWidth="1"/>
    <col min="12932" max="12932" width="9.42578125" customWidth="1"/>
    <col min="12933" max="12933" width="7.7109375" customWidth="1"/>
    <col min="12934" max="12939" width="4.7109375" customWidth="1"/>
    <col min="12940" max="12940" width="5" customWidth="1"/>
    <col min="13057" max="13057" width="3.5703125" customWidth="1"/>
    <col min="13058" max="13058" width="21.42578125" customWidth="1"/>
    <col min="13059" max="13059" width="40.28515625" customWidth="1"/>
    <col min="13060" max="13060" width="10.5703125" customWidth="1"/>
    <col min="13061" max="13061" width="26.7109375" customWidth="1"/>
    <col min="13062" max="13062" width="23" customWidth="1"/>
    <col min="13063" max="13063" width="12.28515625" customWidth="1"/>
    <col min="13064" max="13064" width="6.140625" customWidth="1"/>
    <col min="13065" max="13065" width="6.28515625" customWidth="1"/>
    <col min="13066" max="13066" width="6.5703125" customWidth="1"/>
    <col min="13067" max="13067" width="7.28515625" customWidth="1"/>
    <col min="13068" max="13068" width="8.140625" customWidth="1"/>
    <col min="13069" max="13069" width="6.28515625" customWidth="1"/>
    <col min="13070" max="13070" width="4.85546875" customWidth="1"/>
    <col min="13071" max="13071" width="7" customWidth="1"/>
    <col min="13072" max="13072" width="8" customWidth="1"/>
    <col min="13073" max="13074" width="7" customWidth="1"/>
    <col min="13075" max="13075" width="7.42578125" customWidth="1"/>
    <col min="13076" max="13076" width="4.140625" customWidth="1"/>
    <col min="13077" max="13077" width="6" customWidth="1"/>
    <col min="13078" max="13078" width="6.5703125" customWidth="1"/>
    <col min="13079" max="13079" width="6.42578125" customWidth="1"/>
    <col min="13080" max="13080" width="6.140625" customWidth="1"/>
    <col min="13081" max="13081" width="6" customWidth="1"/>
    <col min="13082" max="13082" width="7.42578125" customWidth="1"/>
    <col min="13083" max="13083" width="5.140625" customWidth="1"/>
    <col min="13084" max="13084" width="4.140625" customWidth="1"/>
    <col min="13085" max="13085" width="7.140625" customWidth="1"/>
    <col min="13086" max="13086" width="6.85546875" customWidth="1"/>
    <col min="13087" max="13087" width="7.7109375" customWidth="1"/>
    <col min="13088" max="13088" width="7" customWidth="1"/>
    <col min="13089" max="13089" width="8" customWidth="1"/>
    <col min="13090" max="13090" width="4.140625" customWidth="1"/>
    <col min="13091" max="13091" width="4.7109375" customWidth="1"/>
    <col min="13092" max="13092" width="7.28515625" customWidth="1"/>
    <col min="13093" max="13093" width="6.5703125" customWidth="1"/>
    <col min="13094" max="13094" width="7.7109375" customWidth="1"/>
    <col min="13095" max="13095" width="7" customWidth="1"/>
    <col min="13096" max="13096" width="7.42578125" customWidth="1"/>
    <col min="13097" max="13097" width="4.28515625" customWidth="1"/>
    <col min="13098" max="13098" width="4.7109375" customWidth="1"/>
    <col min="13099" max="13099" width="6.28515625" customWidth="1"/>
    <col min="13100" max="13100" width="6.42578125" customWidth="1"/>
    <col min="13101" max="13101" width="6.85546875" customWidth="1"/>
    <col min="13102" max="13102" width="6.7109375" customWidth="1"/>
    <col min="13103" max="13103" width="7.7109375" customWidth="1"/>
    <col min="13104" max="13104" width="3.7109375" customWidth="1"/>
    <col min="13105" max="13105" width="4.140625" customWidth="1"/>
    <col min="13106" max="13106" width="7.42578125" customWidth="1"/>
    <col min="13107" max="13107" width="6.5703125" customWidth="1"/>
    <col min="13108" max="13108" width="6.85546875" customWidth="1"/>
    <col min="13109" max="13109" width="5.5703125" customWidth="1"/>
    <col min="13110" max="13110" width="7.5703125" customWidth="1"/>
    <col min="13111" max="13111" width="4" customWidth="1"/>
    <col min="13112" max="13112" width="6.42578125" customWidth="1"/>
    <col min="13113" max="13114" width="5.85546875" customWidth="1"/>
    <col min="13115" max="13115" width="6.85546875" customWidth="1"/>
    <col min="13116" max="13117" width="7.5703125" customWidth="1"/>
    <col min="13118" max="13118" width="4" customWidth="1"/>
    <col min="13119" max="13119" width="4.28515625" customWidth="1"/>
    <col min="13120" max="13120" width="6.42578125" customWidth="1"/>
    <col min="13121" max="13121" width="6.5703125" customWidth="1"/>
    <col min="13122" max="13122" width="6.28515625" customWidth="1"/>
    <col min="13123" max="13123" width="6.140625" customWidth="1"/>
    <col min="13124" max="13124" width="7" customWidth="1"/>
    <col min="13125" max="13125" width="4" customWidth="1"/>
    <col min="13126" max="13126" width="4.28515625" customWidth="1"/>
    <col min="13127" max="13127" width="7.85546875" customWidth="1"/>
    <col min="13128" max="13128" width="5.7109375" customWidth="1"/>
    <col min="13129" max="13129" width="6.7109375" customWidth="1"/>
    <col min="13130" max="13130" width="6.85546875" customWidth="1"/>
    <col min="13131" max="13131" width="7.42578125" customWidth="1"/>
    <col min="13132" max="13132" width="3.5703125" customWidth="1"/>
    <col min="13133" max="13133" width="4.42578125" customWidth="1"/>
    <col min="13134" max="13134" width="6" customWidth="1"/>
    <col min="13135" max="13135" width="6.28515625" customWidth="1"/>
    <col min="13136" max="13136" width="7.42578125" customWidth="1"/>
    <col min="13137" max="13137" width="7.140625" customWidth="1"/>
    <col min="13138" max="13138" width="7.28515625" customWidth="1"/>
    <col min="13139" max="13139" width="4.42578125" customWidth="1"/>
    <col min="13140" max="13140" width="4.85546875" customWidth="1"/>
    <col min="13141" max="13141" width="7.5703125" customWidth="1"/>
    <col min="13142" max="13142" width="8.5703125" customWidth="1"/>
    <col min="13143" max="13143" width="8.85546875" customWidth="1"/>
    <col min="13144" max="13144" width="6.28515625" customWidth="1"/>
    <col min="13145" max="13145" width="7" customWidth="1"/>
    <col min="13146" max="13146" width="4" customWidth="1"/>
    <col min="13147" max="13147" width="4.42578125" customWidth="1"/>
    <col min="13148" max="13148" width="6" customWidth="1"/>
    <col min="13149" max="13149" width="7.7109375" customWidth="1"/>
    <col min="13150" max="13150" width="9.42578125" customWidth="1"/>
    <col min="13151" max="13151" width="7.5703125" customWidth="1"/>
    <col min="13152" max="13152" width="5.42578125" customWidth="1"/>
    <col min="13153" max="13153" width="7.5703125" customWidth="1"/>
    <col min="13154" max="13155" width="4.28515625" customWidth="1"/>
    <col min="13156" max="13156" width="5.140625" customWidth="1"/>
    <col min="13157" max="13157" width="7.85546875" customWidth="1"/>
    <col min="13158" max="13158" width="7.5703125" customWidth="1"/>
    <col min="13159" max="13159" width="7.28515625" customWidth="1"/>
    <col min="13160" max="13160" width="5.85546875" customWidth="1"/>
    <col min="13161" max="13161" width="7" customWidth="1"/>
    <col min="13162" max="13163" width="4.5703125" customWidth="1"/>
    <col min="13164" max="13164" width="6.5703125" customWidth="1"/>
    <col min="13165" max="13179" width="0" hidden="1" customWidth="1"/>
    <col min="13180" max="13180" width="6.5703125" customWidth="1"/>
    <col min="13181" max="13181" width="9.42578125" customWidth="1"/>
    <col min="13182" max="13182" width="11.85546875" customWidth="1"/>
    <col min="13183" max="13184" width="5.140625" customWidth="1"/>
    <col min="13185" max="13185" width="7" customWidth="1"/>
    <col min="13186" max="13186" width="21.85546875" customWidth="1"/>
    <col min="13187" max="13187" width="44.85546875" customWidth="1"/>
    <col min="13188" max="13188" width="9.42578125" customWidth="1"/>
    <col min="13189" max="13189" width="7.7109375" customWidth="1"/>
    <col min="13190" max="13195" width="4.7109375" customWidth="1"/>
    <col min="13196" max="13196" width="5" customWidth="1"/>
    <col min="13313" max="13313" width="3.5703125" customWidth="1"/>
    <col min="13314" max="13314" width="21.42578125" customWidth="1"/>
    <col min="13315" max="13315" width="40.28515625" customWidth="1"/>
    <col min="13316" max="13316" width="10.5703125" customWidth="1"/>
    <col min="13317" max="13317" width="26.7109375" customWidth="1"/>
    <col min="13318" max="13318" width="23" customWidth="1"/>
    <col min="13319" max="13319" width="12.28515625" customWidth="1"/>
    <col min="13320" max="13320" width="6.140625" customWidth="1"/>
    <col min="13321" max="13321" width="6.28515625" customWidth="1"/>
    <col min="13322" max="13322" width="6.5703125" customWidth="1"/>
    <col min="13323" max="13323" width="7.28515625" customWidth="1"/>
    <col min="13324" max="13324" width="8.140625" customWidth="1"/>
    <col min="13325" max="13325" width="6.28515625" customWidth="1"/>
    <col min="13326" max="13326" width="4.85546875" customWidth="1"/>
    <col min="13327" max="13327" width="7" customWidth="1"/>
    <col min="13328" max="13328" width="8" customWidth="1"/>
    <col min="13329" max="13330" width="7" customWidth="1"/>
    <col min="13331" max="13331" width="7.42578125" customWidth="1"/>
    <col min="13332" max="13332" width="4.140625" customWidth="1"/>
    <col min="13333" max="13333" width="6" customWidth="1"/>
    <col min="13334" max="13334" width="6.5703125" customWidth="1"/>
    <col min="13335" max="13335" width="6.42578125" customWidth="1"/>
    <col min="13336" max="13336" width="6.140625" customWidth="1"/>
    <col min="13337" max="13337" width="6" customWidth="1"/>
    <col min="13338" max="13338" width="7.42578125" customWidth="1"/>
    <col min="13339" max="13339" width="5.140625" customWidth="1"/>
    <col min="13340" max="13340" width="4.140625" customWidth="1"/>
    <col min="13341" max="13341" width="7.140625" customWidth="1"/>
    <col min="13342" max="13342" width="6.85546875" customWidth="1"/>
    <col min="13343" max="13343" width="7.7109375" customWidth="1"/>
    <col min="13344" max="13344" width="7" customWidth="1"/>
    <col min="13345" max="13345" width="8" customWidth="1"/>
    <col min="13346" max="13346" width="4.140625" customWidth="1"/>
    <col min="13347" max="13347" width="4.7109375" customWidth="1"/>
    <col min="13348" max="13348" width="7.28515625" customWidth="1"/>
    <col min="13349" max="13349" width="6.5703125" customWidth="1"/>
    <col min="13350" max="13350" width="7.7109375" customWidth="1"/>
    <col min="13351" max="13351" width="7" customWidth="1"/>
    <col min="13352" max="13352" width="7.42578125" customWidth="1"/>
    <col min="13353" max="13353" width="4.28515625" customWidth="1"/>
    <col min="13354" max="13354" width="4.7109375" customWidth="1"/>
    <col min="13355" max="13355" width="6.28515625" customWidth="1"/>
    <col min="13356" max="13356" width="6.42578125" customWidth="1"/>
    <col min="13357" max="13357" width="6.85546875" customWidth="1"/>
    <col min="13358" max="13358" width="6.7109375" customWidth="1"/>
    <col min="13359" max="13359" width="7.7109375" customWidth="1"/>
    <col min="13360" max="13360" width="3.7109375" customWidth="1"/>
    <col min="13361" max="13361" width="4.140625" customWidth="1"/>
    <col min="13362" max="13362" width="7.42578125" customWidth="1"/>
    <col min="13363" max="13363" width="6.5703125" customWidth="1"/>
    <col min="13364" max="13364" width="6.85546875" customWidth="1"/>
    <col min="13365" max="13365" width="5.5703125" customWidth="1"/>
    <col min="13366" max="13366" width="7.5703125" customWidth="1"/>
    <col min="13367" max="13367" width="4" customWidth="1"/>
    <col min="13368" max="13368" width="6.42578125" customWidth="1"/>
    <col min="13369" max="13370" width="5.85546875" customWidth="1"/>
    <col min="13371" max="13371" width="6.85546875" customWidth="1"/>
    <col min="13372" max="13373" width="7.5703125" customWidth="1"/>
    <col min="13374" max="13374" width="4" customWidth="1"/>
    <col min="13375" max="13375" width="4.28515625" customWidth="1"/>
    <col min="13376" max="13376" width="6.42578125" customWidth="1"/>
    <col min="13377" max="13377" width="6.5703125" customWidth="1"/>
    <col min="13378" max="13378" width="6.28515625" customWidth="1"/>
    <col min="13379" max="13379" width="6.140625" customWidth="1"/>
    <col min="13380" max="13380" width="7" customWidth="1"/>
    <col min="13381" max="13381" width="4" customWidth="1"/>
    <col min="13382" max="13382" width="4.28515625" customWidth="1"/>
    <col min="13383" max="13383" width="7.85546875" customWidth="1"/>
    <col min="13384" max="13384" width="5.7109375" customWidth="1"/>
    <col min="13385" max="13385" width="6.7109375" customWidth="1"/>
    <col min="13386" max="13386" width="6.85546875" customWidth="1"/>
    <col min="13387" max="13387" width="7.42578125" customWidth="1"/>
    <col min="13388" max="13388" width="3.5703125" customWidth="1"/>
    <col min="13389" max="13389" width="4.42578125" customWidth="1"/>
    <col min="13390" max="13390" width="6" customWidth="1"/>
    <col min="13391" max="13391" width="6.28515625" customWidth="1"/>
    <col min="13392" max="13392" width="7.42578125" customWidth="1"/>
    <col min="13393" max="13393" width="7.140625" customWidth="1"/>
    <col min="13394" max="13394" width="7.28515625" customWidth="1"/>
    <col min="13395" max="13395" width="4.42578125" customWidth="1"/>
    <col min="13396" max="13396" width="4.85546875" customWidth="1"/>
    <col min="13397" max="13397" width="7.5703125" customWidth="1"/>
    <col min="13398" max="13398" width="8.5703125" customWidth="1"/>
    <col min="13399" max="13399" width="8.85546875" customWidth="1"/>
    <col min="13400" max="13400" width="6.28515625" customWidth="1"/>
    <col min="13401" max="13401" width="7" customWidth="1"/>
    <col min="13402" max="13402" width="4" customWidth="1"/>
    <col min="13403" max="13403" width="4.42578125" customWidth="1"/>
    <col min="13404" max="13404" width="6" customWidth="1"/>
    <col min="13405" max="13405" width="7.7109375" customWidth="1"/>
    <col min="13406" max="13406" width="9.42578125" customWidth="1"/>
    <col min="13407" max="13407" width="7.5703125" customWidth="1"/>
    <col min="13408" max="13408" width="5.42578125" customWidth="1"/>
    <col min="13409" max="13409" width="7.5703125" customWidth="1"/>
    <col min="13410" max="13411" width="4.28515625" customWidth="1"/>
    <col min="13412" max="13412" width="5.140625" customWidth="1"/>
    <col min="13413" max="13413" width="7.85546875" customWidth="1"/>
    <col min="13414" max="13414" width="7.5703125" customWidth="1"/>
    <col min="13415" max="13415" width="7.28515625" customWidth="1"/>
    <col min="13416" max="13416" width="5.85546875" customWidth="1"/>
    <col min="13417" max="13417" width="7" customWidth="1"/>
    <col min="13418" max="13419" width="4.5703125" customWidth="1"/>
    <col min="13420" max="13420" width="6.5703125" customWidth="1"/>
    <col min="13421" max="13435" width="0" hidden="1" customWidth="1"/>
    <col min="13436" max="13436" width="6.5703125" customWidth="1"/>
    <col min="13437" max="13437" width="9.42578125" customWidth="1"/>
    <col min="13438" max="13438" width="11.85546875" customWidth="1"/>
    <col min="13439" max="13440" width="5.140625" customWidth="1"/>
    <col min="13441" max="13441" width="7" customWidth="1"/>
    <col min="13442" max="13442" width="21.85546875" customWidth="1"/>
    <col min="13443" max="13443" width="44.85546875" customWidth="1"/>
    <col min="13444" max="13444" width="9.42578125" customWidth="1"/>
    <col min="13445" max="13445" width="7.7109375" customWidth="1"/>
    <col min="13446" max="13451" width="4.7109375" customWidth="1"/>
    <col min="13452" max="13452" width="5" customWidth="1"/>
    <col min="13569" max="13569" width="3.5703125" customWidth="1"/>
    <col min="13570" max="13570" width="21.42578125" customWidth="1"/>
    <col min="13571" max="13571" width="40.28515625" customWidth="1"/>
    <col min="13572" max="13572" width="10.5703125" customWidth="1"/>
    <col min="13573" max="13573" width="26.7109375" customWidth="1"/>
    <col min="13574" max="13574" width="23" customWidth="1"/>
    <col min="13575" max="13575" width="12.28515625" customWidth="1"/>
    <col min="13576" max="13576" width="6.140625" customWidth="1"/>
    <col min="13577" max="13577" width="6.28515625" customWidth="1"/>
    <col min="13578" max="13578" width="6.5703125" customWidth="1"/>
    <col min="13579" max="13579" width="7.28515625" customWidth="1"/>
    <col min="13580" max="13580" width="8.140625" customWidth="1"/>
    <col min="13581" max="13581" width="6.28515625" customWidth="1"/>
    <col min="13582" max="13582" width="4.85546875" customWidth="1"/>
    <col min="13583" max="13583" width="7" customWidth="1"/>
    <col min="13584" max="13584" width="8" customWidth="1"/>
    <col min="13585" max="13586" width="7" customWidth="1"/>
    <col min="13587" max="13587" width="7.42578125" customWidth="1"/>
    <col min="13588" max="13588" width="4.140625" customWidth="1"/>
    <col min="13589" max="13589" width="6" customWidth="1"/>
    <col min="13590" max="13590" width="6.5703125" customWidth="1"/>
    <col min="13591" max="13591" width="6.42578125" customWidth="1"/>
    <col min="13592" max="13592" width="6.140625" customWidth="1"/>
    <col min="13593" max="13593" width="6" customWidth="1"/>
    <col min="13594" max="13594" width="7.42578125" customWidth="1"/>
    <col min="13595" max="13595" width="5.140625" customWidth="1"/>
    <col min="13596" max="13596" width="4.140625" customWidth="1"/>
    <col min="13597" max="13597" width="7.140625" customWidth="1"/>
    <col min="13598" max="13598" width="6.85546875" customWidth="1"/>
    <col min="13599" max="13599" width="7.7109375" customWidth="1"/>
    <col min="13600" max="13600" width="7" customWidth="1"/>
    <col min="13601" max="13601" width="8" customWidth="1"/>
    <col min="13602" max="13602" width="4.140625" customWidth="1"/>
    <col min="13603" max="13603" width="4.7109375" customWidth="1"/>
    <col min="13604" max="13604" width="7.28515625" customWidth="1"/>
    <col min="13605" max="13605" width="6.5703125" customWidth="1"/>
    <col min="13606" max="13606" width="7.7109375" customWidth="1"/>
    <col min="13607" max="13607" width="7" customWidth="1"/>
    <col min="13608" max="13608" width="7.42578125" customWidth="1"/>
    <col min="13609" max="13609" width="4.28515625" customWidth="1"/>
    <col min="13610" max="13610" width="4.7109375" customWidth="1"/>
    <col min="13611" max="13611" width="6.28515625" customWidth="1"/>
    <col min="13612" max="13612" width="6.42578125" customWidth="1"/>
    <col min="13613" max="13613" width="6.85546875" customWidth="1"/>
    <col min="13614" max="13614" width="6.7109375" customWidth="1"/>
    <col min="13615" max="13615" width="7.7109375" customWidth="1"/>
    <col min="13616" max="13616" width="3.7109375" customWidth="1"/>
    <col min="13617" max="13617" width="4.140625" customWidth="1"/>
    <col min="13618" max="13618" width="7.42578125" customWidth="1"/>
    <col min="13619" max="13619" width="6.5703125" customWidth="1"/>
    <col min="13620" max="13620" width="6.85546875" customWidth="1"/>
    <col min="13621" max="13621" width="5.5703125" customWidth="1"/>
    <col min="13622" max="13622" width="7.5703125" customWidth="1"/>
    <col min="13623" max="13623" width="4" customWidth="1"/>
    <col min="13624" max="13624" width="6.42578125" customWidth="1"/>
    <col min="13625" max="13626" width="5.85546875" customWidth="1"/>
    <col min="13627" max="13627" width="6.85546875" customWidth="1"/>
    <col min="13628" max="13629" width="7.5703125" customWidth="1"/>
    <col min="13630" max="13630" width="4" customWidth="1"/>
    <col min="13631" max="13631" width="4.28515625" customWidth="1"/>
    <col min="13632" max="13632" width="6.42578125" customWidth="1"/>
    <col min="13633" max="13633" width="6.5703125" customWidth="1"/>
    <col min="13634" max="13634" width="6.28515625" customWidth="1"/>
    <col min="13635" max="13635" width="6.140625" customWidth="1"/>
    <col min="13636" max="13636" width="7" customWidth="1"/>
    <col min="13637" max="13637" width="4" customWidth="1"/>
    <col min="13638" max="13638" width="4.28515625" customWidth="1"/>
    <col min="13639" max="13639" width="7.85546875" customWidth="1"/>
    <col min="13640" max="13640" width="5.7109375" customWidth="1"/>
    <col min="13641" max="13641" width="6.7109375" customWidth="1"/>
    <col min="13642" max="13642" width="6.85546875" customWidth="1"/>
    <col min="13643" max="13643" width="7.42578125" customWidth="1"/>
    <col min="13644" max="13644" width="3.5703125" customWidth="1"/>
    <col min="13645" max="13645" width="4.42578125" customWidth="1"/>
    <col min="13646" max="13646" width="6" customWidth="1"/>
    <col min="13647" max="13647" width="6.28515625" customWidth="1"/>
    <col min="13648" max="13648" width="7.42578125" customWidth="1"/>
    <col min="13649" max="13649" width="7.140625" customWidth="1"/>
    <col min="13650" max="13650" width="7.28515625" customWidth="1"/>
    <col min="13651" max="13651" width="4.42578125" customWidth="1"/>
    <col min="13652" max="13652" width="4.85546875" customWidth="1"/>
    <col min="13653" max="13653" width="7.5703125" customWidth="1"/>
    <col min="13654" max="13654" width="8.5703125" customWidth="1"/>
    <col min="13655" max="13655" width="8.85546875" customWidth="1"/>
    <col min="13656" max="13656" width="6.28515625" customWidth="1"/>
    <col min="13657" max="13657" width="7" customWidth="1"/>
    <col min="13658" max="13658" width="4" customWidth="1"/>
    <col min="13659" max="13659" width="4.42578125" customWidth="1"/>
    <col min="13660" max="13660" width="6" customWidth="1"/>
    <col min="13661" max="13661" width="7.7109375" customWidth="1"/>
    <col min="13662" max="13662" width="9.42578125" customWidth="1"/>
    <col min="13663" max="13663" width="7.5703125" customWidth="1"/>
    <col min="13664" max="13664" width="5.42578125" customWidth="1"/>
    <col min="13665" max="13665" width="7.5703125" customWidth="1"/>
    <col min="13666" max="13667" width="4.28515625" customWidth="1"/>
    <col min="13668" max="13668" width="5.140625" customWidth="1"/>
    <col min="13669" max="13669" width="7.85546875" customWidth="1"/>
    <col min="13670" max="13670" width="7.5703125" customWidth="1"/>
    <col min="13671" max="13671" width="7.28515625" customWidth="1"/>
    <col min="13672" max="13672" width="5.85546875" customWidth="1"/>
    <col min="13673" max="13673" width="7" customWidth="1"/>
    <col min="13674" max="13675" width="4.5703125" customWidth="1"/>
    <col min="13676" max="13676" width="6.5703125" customWidth="1"/>
    <col min="13677" max="13691" width="0" hidden="1" customWidth="1"/>
    <col min="13692" max="13692" width="6.5703125" customWidth="1"/>
    <col min="13693" max="13693" width="9.42578125" customWidth="1"/>
    <col min="13694" max="13694" width="11.85546875" customWidth="1"/>
    <col min="13695" max="13696" width="5.140625" customWidth="1"/>
    <col min="13697" max="13697" width="7" customWidth="1"/>
    <col min="13698" max="13698" width="21.85546875" customWidth="1"/>
    <col min="13699" max="13699" width="44.85546875" customWidth="1"/>
    <col min="13700" max="13700" width="9.42578125" customWidth="1"/>
    <col min="13701" max="13701" width="7.7109375" customWidth="1"/>
    <col min="13702" max="13707" width="4.7109375" customWidth="1"/>
    <col min="13708" max="13708" width="5" customWidth="1"/>
    <col min="13825" max="13825" width="3.5703125" customWidth="1"/>
    <col min="13826" max="13826" width="21.42578125" customWidth="1"/>
    <col min="13827" max="13827" width="40.28515625" customWidth="1"/>
    <col min="13828" max="13828" width="10.5703125" customWidth="1"/>
    <col min="13829" max="13829" width="26.7109375" customWidth="1"/>
    <col min="13830" max="13830" width="23" customWidth="1"/>
    <col min="13831" max="13831" width="12.28515625" customWidth="1"/>
    <col min="13832" max="13832" width="6.140625" customWidth="1"/>
    <col min="13833" max="13833" width="6.28515625" customWidth="1"/>
    <col min="13834" max="13834" width="6.5703125" customWidth="1"/>
    <col min="13835" max="13835" width="7.28515625" customWidth="1"/>
    <col min="13836" max="13836" width="8.140625" customWidth="1"/>
    <col min="13837" max="13837" width="6.28515625" customWidth="1"/>
    <col min="13838" max="13838" width="4.85546875" customWidth="1"/>
    <col min="13839" max="13839" width="7" customWidth="1"/>
    <col min="13840" max="13840" width="8" customWidth="1"/>
    <col min="13841" max="13842" width="7" customWidth="1"/>
    <col min="13843" max="13843" width="7.42578125" customWidth="1"/>
    <col min="13844" max="13844" width="4.140625" customWidth="1"/>
    <col min="13845" max="13845" width="6" customWidth="1"/>
    <col min="13846" max="13846" width="6.5703125" customWidth="1"/>
    <col min="13847" max="13847" width="6.42578125" customWidth="1"/>
    <col min="13848" max="13848" width="6.140625" customWidth="1"/>
    <col min="13849" max="13849" width="6" customWidth="1"/>
    <col min="13850" max="13850" width="7.42578125" customWidth="1"/>
    <col min="13851" max="13851" width="5.140625" customWidth="1"/>
    <col min="13852" max="13852" width="4.140625" customWidth="1"/>
    <col min="13853" max="13853" width="7.140625" customWidth="1"/>
    <col min="13854" max="13854" width="6.85546875" customWidth="1"/>
    <col min="13855" max="13855" width="7.7109375" customWidth="1"/>
    <col min="13856" max="13856" width="7" customWidth="1"/>
    <col min="13857" max="13857" width="8" customWidth="1"/>
    <col min="13858" max="13858" width="4.140625" customWidth="1"/>
    <col min="13859" max="13859" width="4.7109375" customWidth="1"/>
    <col min="13860" max="13860" width="7.28515625" customWidth="1"/>
    <col min="13861" max="13861" width="6.5703125" customWidth="1"/>
    <col min="13862" max="13862" width="7.7109375" customWidth="1"/>
    <col min="13863" max="13863" width="7" customWidth="1"/>
    <col min="13864" max="13864" width="7.42578125" customWidth="1"/>
    <col min="13865" max="13865" width="4.28515625" customWidth="1"/>
    <col min="13866" max="13866" width="4.7109375" customWidth="1"/>
    <col min="13867" max="13867" width="6.28515625" customWidth="1"/>
    <col min="13868" max="13868" width="6.42578125" customWidth="1"/>
    <col min="13869" max="13869" width="6.85546875" customWidth="1"/>
    <col min="13870" max="13870" width="6.7109375" customWidth="1"/>
    <col min="13871" max="13871" width="7.7109375" customWidth="1"/>
    <col min="13872" max="13872" width="3.7109375" customWidth="1"/>
    <col min="13873" max="13873" width="4.140625" customWidth="1"/>
    <col min="13874" max="13874" width="7.42578125" customWidth="1"/>
    <col min="13875" max="13875" width="6.5703125" customWidth="1"/>
    <col min="13876" max="13876" width="6.85546875" customWidth="1"/>
    <col min="13877" max="13877" width="5.5703125" customWidth="1"/>
    <col min="13878" max="13878" width="7.5703125" customWidth="1"/>
    <col min="13879" max="13879" width="4" customWidth="1"/>
    <col min="13880" max="13880" width="6.42578125" customWidth="1"/>
    <col min="13881" max="13882" width="5.85546875" customWidth="1"/>
    <col min="13883" max="13883" width="6.85546875" customWidth="1"/>
    <col min="13884" max="13885" width="7.5703125" customWidth="1"/>
    <col min="13886" max="13886" width="4" customWidth="1"/>
    <col min="13887" max="13887" width="4.28515625" customWidth="1"/>
    <col min="13888" max="13888" width="6.42578125" customWidth="1"/>
    <col min="13889" max="13889" width="6.5703125" customWidth="1"/>
    <col min="13890" max="13890" width="6.28515625" customWidth="1"/>
    <col min="13891" max="13891" width="6.140625" customWidth="1"/>
    <col min="13892" max="13892" width="7" customWidth="1"/>
    <col min="13893" max="13893" width="4" customWidth="1"/>
    <col min="13894" max="13894" width="4.28515625" customWidth="1"/>
    <col min="13895" max="13895" width="7.85546875" customWidth="1"/>
    <col min="13896" max="13896" width="5.7109375" customWidth="1"/>
    <col min="13897" max="13897" width="6.7109375" customWidth="1"/>
    <col min="13898" max="13898" width="6.85546875" customWidth="1"/>
    <col min="13899" max="13899" width="7.42578125" customWidth="1"/>
    <col min="13900" max="13900" width="3.5703125" customWidth="1"/>
    <col min="13901" max="13901" width="4.42578125" customWidth="1"/>
    <col min="13902" max="13902" width="6" customWidth="1"/>
    <col min="13903" max="13903" width="6.28515625" customWidth="1"/>
    <col min="13904" max="13904" width="7.42578125" customWidth="1"/>
    <col min="13905" max="13905" width="7.140625" customWidth="1"/>
    <col min="13906" max="13906" width="7.28515625" customWidth="1"/>
    <col min="13907" max="13907" width="4.42578125" customWidth="1"/>
    <col min="13908" max="13908" width="4.85546875" customWidth="1"/>
    <col min="13909" max="13909" width="7.5703125" customWidth="1"/>
    <col min="13910" max="13910" width="8.5703125" customWidth="1"/>
    <col min="13911" max="13911" width="8.85546875" customWidth="1"/>
    <col min="13912" max="13912" width="6.28515625" customWidth="1"/>
    <col min="13913" max="13913" width="7" customWidth="1"/>
    <col min="13914" max="13914" width="4" customWidth="1"/>
    <col min="13915" max="13915" width="4.42578125" customWidth="1"/>
    <col min="13916" max="13916" width="6" customWidth="1"/>
    <col min="13917" max="13917" width="7.7109375" customWidth="1"/>
    <col min="13918" max="13918" width="9.42578125" customWidth="1"/>
    <col min="13919" max="13919" width="7.5703125" customWidth="1"/>
    <col min="13920" max="13920" width="5.42578125" customWidth="1"/>
    <col min="13921" max="13921" width="7.5703125" customWidth="1"/>
    <col min="13922" max="13923" width="4.28515625" customWidth="1"/>
    <col min="13924" max="13924" width="5.140625" customWidth="1"/>
    <col min="13925" max="13925" width="7.85546875" customWidth="1"/>
    <col min="13926" max="13926" width="7.5703125" customWidth="1"/>
    <col min="13927" max="13927" width="7.28515625" customWidth="1"/>
    <col min="13928" max="13928" width="5.85546875" customWidth="1"/>
    <col min="13929" max="13929" width="7" customWidth="1"/>
    <col min="13930" max="13931" width="4.5703125" customWidth="1"/>
    <col min="13932" max="13932" width="6.5703125" customWidth="1"/>
    <col min="13933" max="13947" width="0" hidden="1" customWidth="1"/>
    <col min="13948" max="13948" width="6.5703125" customWidth="1"/>
    <col min="13949" max="13949" width="9.42578125" customWidth="1"/>
    <col min="13950" max="13950" width="11.85546875" customWidth="1"/>
    <col min="13951" max="13952" width="5.140625" customWidth="1"/>
    <col min="13953" max="13953" width="7" customWidth="1"/>
    <col min="13954" max="13954" width="21.85546875" customWidth="1"/>
    <col min="13955" max="13955" width="44.85546875" customWidth="1"/>
    <col min="13956" max="13956" width="9.42578125" customWidth="1"/>
    <col min="13957" max="13957" width="7.7109375" customWidth="1"/>
    <col min="13958" max="13963" width="4.7109375" customWidth="1"/>
    <col min="13964" max="13964" width="5" customWidth="1"/>
    <col min="14081" max="14081" width="3.5703125" customWidth="1"/>
    <col min="14082" max="14082" width="21.42578125" customWidth="1"/>
    <col min="14083" max="14083" width="40.28515625" customWidth="1"/>
    <col min="14084" max="14084" width="10.5703125" customWidth="1"/>
    <col min="14085" max="14085" width="26.7109375" customWidth="1"/>
    <col min="14086" max="14086" width="23" customWidth="1"/>
    <col min="14087" max="14087" width="12.28515625" customWidth="1"/>
    <col min="14088" max="14088" width="6.140625" customWidth="1"/>
    <col min="14089" max="14089" width="6.28515625" customWidth="1"/>
    <col min="14090" max="14090" width="6.5703125" customWidth="1"/>
    <col min="14091" max="14091" width="7.28515625" customWidth="1"/>
    <col min="14092" max="14092" width="8.140625" customWidth="1"/>
    <col min="14093" max="14093" width="6.28515625" customWidth="1"/>
    <col min="14094" max="14094" width="4.85546875" customWidth="1"/>
    <col min="14095" max="14095" width="7" customWidth="1"/>
    <col min="14096" max="14096" width="8" customWidth="1"/>
    <col min="14097" max="14098" width="7" customWidth="1"/>
    <col min="14099" max="14099" width="7.42578125" customWidth="1"/>
    <col min="14100" max="14100" width="4.140625" customWidth="1"/>
    <col min="14101" max="14101" width="6" customWidth="1"/>
    <col min="14102" max="14102" width="6.5703125" customWidth="1"/>
    <col min="14103" max="14103" width="6.42578125" customWidth="1"/>
    <col min="14104" max="14104" width="6.140625" customWidth="1"/>
    <col min="14105" max="14105" width="6" customWidth="1"/>
    <col min="14106" max="14106" width="7.42578125" customWidth="1"/>
    <col min="14107" max="14107" width="5.140625" customWidth="1"/>
    <col min="14108" max="14108" width="4.140625" customWidth="1"/>
    <col min="14109" max="14109" width="7.140625" customWidth="1"/>
    <col min="14110" max="14110" width="6.85546875" customWidth="1"/>
    <col min="14111" max="14111" width="7.7109375" customWidth="1"/>
    <col min="14112" max="14112" width="7" customWidth="1"/>
    <col min="14113" max="14113" width="8" customWidth="1"/>
    <col min="14114" max="14114" width="4.140625" customWidth="1"/>
    <col min="14115" max="14115" width="4.7109375" customWidth="1"/>
    <col min="14116" max="14116" width="7.28515625" customWidth="1"/>
    <col min="14117" max="14117" width="6.5703125" customWidth="1"/>
    <col min="14118" max="14118" width="7.7109375" customWidth="1"/>
    <col min="14119" max="14119" width="7" customWidth="1"/>
    <col min="14120" max="14120" width="7.42578125" customWidth="1"/>
    <col min="14121" max="14121" width="4.28515625" customWidth="1"/>
    <col min="14122" max="14122" width="4.7109375" customWidth="1"/>
    <col min="14123" max="14123" width="6.28515625" customWidth="1"/>
    <col min="14124" max="14124" width="6.42578125" customWidth="1"/>
    <col min="14125" max="14125" width="6.85546875" customWidth="1"/>
    <col min="14126" max="14126" width="6.7109375" customWidth="1"/>
    <col min="14127" max="14127" width="7.7109375" customWidth="1"/>
    <col min="14128" max="14128" width="3.7109375" customWidth="1"/>
    <col min="14129" max="14129" width="4.140625" customWidth="1"/>
    <col min="14130" max="14130" width="7.42578125" customWidth="1"/>
    <col min="14131" max="14131" width="6.5703125" customWidth="1"/>
    <col min="14132" max="14132" width="6.85546875" customWidth="1"/>
    <col min="14133" max="14133" width="5.5703125" customWidth="1"/>
    <col min="14134" max="14134" width="7.5703125" customWidth="1"/>
    <col min="14135" max="14135" width="4" customWidth="1"/>
    <col min="14136" max="14136" width="6.42578125" customWidth="1"/>
    <col min="14137" max="14138" width="5.85546875" customWidth="1"/>
    <col min="14139" max="14139" width="6.85546875" customWidth="1"/>
    <col min="14140" max="14141" width="7.5703125" customWidth="1"/>
    <col min="14142" max="14142" width="4" customWidth="1"/>
    <col min="14143" max="14143" width="4.28515625" customWidth="1"/>
    <col min="14144" max="14144" width="6.42578125" customWidth="1"/>
    <col min="14145" max="14145" width="6.5703125" customWidth="1"/>
    <col min="14146" max="14146" width="6.28515625" customWidth="1"/>
    <col min="14147" max="14147" width="6.140625" customWidth="1"/>
    <col min="14148" max="14148" width="7" customWidth="1"/>
    <col min="14149" max="14149" width="4" customWidth="1"/>
    <col min="14150" max="14150" width="4.28515625" customWidth="1"/>
    <col min="14151" max="14151" width="7.85546875" customWidth="1"/>
    <col min="14152" max="14152" width="5.7109375" customWidth="1"/>
    <col min="14153" max="14153" width="6.7109375" customWidth="1"/>
    <col min="14154" max="14154" width="6.85546875" customWidth="1"/>
    <col min="14155" max="14155" width="7.42578125" customWidth="1"/>
    <col min="14156" max="14156" width="3.5703125" customWidth="1"/>
    <col min="14157" max="14157" width="4.42578125" customWidth="1"/>
    <col min="14158" max="14158" width="6" customWidth="1"/>
    <col min="14159" max="14159" width="6.28515625" customWidth="1"/>
    <col min="14160" max="14160" width="7.42578125" customWidth="1"/>
    <col min="14161" max="14161" width="7.140625" customWidth="1"/>
    <col min="14162" max="14162" width="7.28515625" customWidth="1"/>
    <col min="14163" max="14163" width="4.42578125" customWidth="1"/>
    <col min="14164" max="14164" width="4.85546875" customWidth="1"/>
    <col min="14165" max="14165" width="7.5703125" customWidth="1"/>
    <col min="14166" max="14166" width="8.5703125" customWidth="1"/>
    <col min="14167" max="14167" width="8.85546875" customWidth="1"/>
    <col min="14168" max="14168" width="6.28515625" customWidth="1"/>
    <col min="14169" max="14169" width="7" customWidth="1"/>
    <col min="14170" max="14170" width="4" customWidth="1"/>
    <col min="14171" max="14171" width="4.42578125" customWidth="1"/>
    <col min="14172" max="14172" width="6" customWidth="1"/>
    <col min="14173" max="14173" width="7.7109375" customWidth="1"/>
    <col min="14174" max="14174" width="9.42578125" customWidth="1"/>
    <col min="14175" max="14175" width="7.5703125" customWidth="1"/>
    <col min="14176" max="14176" width="5.42578125" customWidth="1"/>
    <col min="14177" max="14177" width="7.5703125" customWidth="1"/>
    <col min="14178" max="14179" width="4.28515625" customWidth="1"/>
    <col min="14180" max="14180" width="5.140625" customWidth="1"/>
    <col min="14181" max="14181" width="7.85546875" customWidth="1"/>
    <col min="14182" max="14182" width="7.5703125" customWidth="1"/>
    <col min="14183" max="14183" width="7.28515625" customWidth="1"/>
    <col min="14184" max="14184" width="5.85546875" customWidth="1"/>
    <col min="14185" max="14185" width="7" customWidth="1"/>
    <col min="14186" max="14187" width="4.5703125" customWidth="1"/>
    <col min="14188" max="14188" width="6.5703125" customWidth="1"/>
    <col min="14189" max="14203" width="0" hidden="1" customWidth="1"/>
    <col min="14204" max="14204" width="6.5703125" customWidth="1"/>
    <col min="14205" max="14205" width="9.42578125" customWidth="1"/>
    <col min="14206" max="14206" width="11.85546875" customWidth="1"/>
    <col min="14207" max="14208" width="5.140625" customWidth="1"/>
    <col min="14209" max="14209" width="7" customWidth="1"/>
    <col min="14210" max="14210" width="21.85546875" customWidth="1"/>
    <col min="14211" max="14211" width="44.85546875" customWidth="1"/>
    <col min="14212" max="14212" width="9.42578125" customWidth="1"/>
    <col min="14213" max="14213" width="7.7109375" customWidth="1"/>
    <col min="14214" max="14219" width="4.7109375" customWidth="1"/>
    <col min="14220" max="14220" width="5" customWidth="1"/>
    <col min="14337" max="14337" width="3.5703125" customWidth="1"/>
    <col min="14338" max="14338" width="21.42578125" customWidth="1"/>
    <col min="14339" max="14339" width="40.28515625" customWidth="1"/>
    <col min="14340" max="14340" width="10.5703125" customWidth="1"/>
    <col min="14341" max="14341" width="26.7109375" customWidth="1"/>
    <col min="14342" max="14342" width="23" customWidth="1"/>
    <col min="14343" max="14343" width="12.28515625" customWidth="1"/>
    <col min="14344" max="14344" width="6.140625" customWidth="1"/>
    <col min="14345" max="14345" width="6.28515625" customWidth="1"/>
    <col min="14346" max="14346" width="6.5703125" customWidth="1"/>
    <col min="14347" max="14347" width="7.28515625" customWidth="1"/>
    <col min="14348" max="14348" width="8.140625" customWidth="1"/>
    <col min="14349" max="14349" width="6.28515625" customWidth="1"/>
    <col min="14350" max="14350" width="4.85546875" customWidth="1"/>
    <col min="14351" max="14351" width="7" customWidth="1"/>
    <col min="14352" max="14352" width="8" customWidth="1"/>
    <col min="14353" max="14354" width="7" customWidth="1"/>
    <col min="14355" max="14355" width="7.42578125" customWidth="1"/>
    <col min="14356" max="14356" width="4.140625" customWidth="1"/>
    <col min="14357" max="14357" width="6" customWidth="1"/>
    <col min="14358" max="14358" width="6.5703125" customWidth="1"/>
    <col min="14359" max="14359" width="6.42578125" customWidth="1"/>
    <col min="14360" max="14360" width="6.140625" customWidth="1"/>
    <col min="14361" max="14361" width="6" customWidth="1"/>
    <col min="14362" max="14362" width="7.42578125" customWidth="1"/>
    <col min="14363" max="14363" width="5.140625" customWidth="1"/>
    <col min="14364" max="14364" width="4.140625" customWidth="1"/>
    <col min="14365" max="14365" width="7.140625" customWidth="1"/>
    <col min="14366" max="14366" width="6.85546875" customWidth="1"/>
    <col min="14367" max="14367" width="7.7109375" customWidth="1"/>
    <col min="14368" max="14368" width="7" customWidth="1"/>
    <col min="14369" max="14369" width="8" customWidth="1"/>
    <col min="14370" max="14370" width="4.140625" customWidth="1"/>
    <col min="14371" max="14371" width="4.7109375" customWidth="1"/>
    <col min="14372" max="14372" width="7.28515625" customWidth="1"/>
    <col min="14373" max="14373" width="6.5703125" customWidth="1"/>
    <col min="14374" max="14374" width="7.7109375" customWidth="1"/>
    <col min="14375" max="14375" width="7" customWidth="1"/>
    <col min="14376" max="14376" width="7.42578125" customWidth="1"/>
    <col min="14377" max="14377" width="4.28515625" customWidth="1"/>
    <col min="14378" max="14378" width="4.7109375" customWidth="1"/>
    <col min="14379" max="14379" width="6.28515625" customWidth="1"/>
    <col min="14380" max="14380" width="6.42578125" customWidth="1"/>
    <col min="14381" max="14381" width="6.85546875" customWidth="1"/>
    <col min="14382" max="14382" width="6.7109375" customWidth="1"/>
    <col min="14383" max="14383" width="7.7109375" customWidth="1"/>
    <col min="14384" max="14384" width="3.7109375" customWidth="1"/>
    <col min="14385" max="14385" width="4.140625" customWidth="1"/>
    <col min="14386" max="14386" width="7.42578125" customWidth="1"/>
    <col min="14387" max="14387" width="6.5703125" customWidth="1"/>
    <col min="14388" max="14388" width="6.85546875" customWidth="1"/>
    <col min="14389" max="14389" width="5.5703125" customWidth="1"/>
    <col min="14390" max="14390" width="7.5703125" customWidth="1"/>
    <col min="14391" max="14391" width="4" customWidth="1"/>
    <col min="14392" max="14392" width="6.42578125" customWidth="1"/>
    <col min="14393" max="14394" width="5.85546875" customWidth="1"/>
    <col min="14395" max="14395" width="6.85546875" customWidth="1"/>
    <col min="14396" max="14397" width="7.5703125" customWidth="1"/>
    <col min="14398" max="14398" width="4" customWidth="1"/>
    <col min="14399" max="14399" width="4.28515625" customWidth="1"/>
    <col min="14400" max="14400" width="6.42578125" customWidth="1"/>
    <col min="14401" max="14401" width="6.5703125" customWidth="1"/>
    <col min="14402" max="14402" width="6.28515625" customWidth="1"/>
    <col min="14403" max="14403" width="6.140625" customWidth="1"/>
    <col min="14404" max="14404" width="7" customWidth="1"/>
    <col min="14405" max="14405" width="4" customWidth="1"/>
    <col min="14406" max="14406" width="4.28515625" customWidth="1"/>
    <col min="14407" max="14407" width="7.85546875" customWidth="1"/>
    <col min="14408" max="14408" width="5.7109375" customWidth="1"/>
    <col min="14409" max="14409" width="6.7109375" customWidth="1"/>
    <col min="14410" max="14410" width="6.85546875" customWidth="1"/>
    <col min="14411" max="14411" width="7.42578125" customWidth="1"/>
    <col min="14412" max="14412" width="3.5703125" customWidth="1"/>
    <col min="14413" max="14413" width="4.42578125" customWidth="1"/>
    <col min="14414" max="14414" width="6" customWidth="1"/>
    <col min="14415" max="14415" width="6.28515625" customWidth="1"/>
    <col min="14416" max="14416" width="7.42578125" customWidth="1"/>
    <col min="14417" max="14417" width="7.140625" customWidth="1"/>
    <col min="14418" max="14418" width="7.28515625" customWidth="1"/>
    <col min="14419" max="14419" width="4.42578125" customWidth="1"/>
    <col min="14420" max="14420" width="4.85546875" customWidth="1"/>
    <col min="14421" max="14421" width="7.5703125" customWidth="1"/>
    <col min="14422" max="14422" width="8.5703125" customWidth="1"/>
    <col min="14423" max="14423" width="8.85546875" customWidth="1"/>
    <col min="14424" max="14424" width="6.28515625" customWidth="1"/>
    <col min="14425" max="14425" width="7" customWidth="1"/>
    <col min="14426" max="14426" width="4" customWidth="1"/>
    <col min="14427" max="14427" width="4.42578125" customWidth="1"/>
    <col min="14428" max="14428" width="6" customWidth="1"/>
    <col min="14429" max="14429" width="7.7109375" customWidth="1"/>
    <col min="14430" max="14430" width="9.42578125" customWidth="1"/>
    <col min="14431" max="14431" width="7.5703125" customWidth="1"/>
    <col min="14432" max="14432" width="5.42578125" customWidth="1"/>
    <col min="14433" max="14433" width="7.5703125" customWidth="1"/>
    <col min="14434" max="14435" width="4.28515625" customWidth="1"/>
    <col min="14436" max="14436" width="5.140625" customWidth="1"/>
    <col min="14437" max="14437" width="7.85546875" customWidth="1"/>
    <col min="14438" max="14438" width="7.5703125" customWidth="1"/>
    <col min="14439" max="14439" width="7.28515625" customWidth="1"/>
    <col min="14440" max="14440" width="5.85546875" customWidth="1"/>
    <col min="14441" max="14441" width="7" customWidth="1"/>
    <col min="14442" max="14443" width="4.5703125" customWidth="1"/>
    <col min="14444" max="14444" width="6.5703125" customWidth="1"/>
    <col min="14445" max="14459" width="0" hidden="1" customWidth="1"/>
    <col min="14460" max="14460" width="6.5703125" customWidth="1"/>
    <col min="14461" max="14461" width="9.42578125" customWidth="1"/>
    <col min="14462" max="14462" width="11.85546875" customWidth="1"/>
    <col min="14463" max="14464" width="5.140625" customWidth="1"/>
    <col min="14465" max="14465" width="7" customWidth="1"/>
    <col min="14466" max="14466" width="21.85546875" customWidth="1"/>
    <col min="14467" max="14467" width="44.85546875" customWidth="1"/>
    <col min="14468" max="14468" width="9.42578125" customWidth="1"/>
    <col min="14469" max="14469" width="7.7109375" customWidth="1"/>
    <col min="14470" max="14475" width="4.7109375" customWidth="1"/>
    <col min="14476" max="14476" width="5" customWidth="1"/>
    <col min="14593" max="14593" width="3.5703125" customWidth="1"/>
    <col min="14594" max="14594" width="21.42578125" customWidth="1"/>
    <col min="14595" max="14595" width="40.28515625" customWidth="1"/>
    <col min="14596" max="14596" width="10.5703125" customWidth="1"/>
    <col min="14597" max="14597" width="26.7109375" customWidth="1"/>
    <col min="14598" max="14598" width="23" customWidth="1"/>
    <col min="14599" max="14599" width="12.28515625" customWidth="1"/>
    <col min="14600" max="14600" width="6.140625" customWidth="1"/>
    <col min="14601" max="14601" width="6.28515625" customWidth="1"/>
    <col min="14602" max="14602" width="6.5703125" customWidth="1"/>
    <col min="14603" max="14603" width="7.28515625" customWidth="1"/>
    <col min="14604" max="14604" width="8.140625" customWidth="1"/>
    <col min="14605" max="14605" width="6.28515625" customWidth="1"/>
    <col min="14606" max="14606" width="4.85546875" customWidth="1"/>
    <col min="14607" max="14607" width="7" customWidth="1"/>
    <col min="14608" max="14608" width="8" customWidth="1"/>
    <col min="14609" max="14610" width="7" customWidth="1"/>
    <col min="14611" max="14611" width="7.42578125" customWidth="1"/>
    <col min="14612" max="14612" width="4.140625" customWidth="1"/>
    <col min="14613" max="14613" width="6" customWidth="1"/>
    <col min="14614" max="14614" width="6.5703125" customWidth="1"/>
    <col min="14615" max="14615" width="6.42578125" customWidth="1"/>
    <col min="14616" max="14616" width="6.140625" customWidth="1"/>
    <col min="14617" max="14617" width="6" customWidth="1"/>
    <col min="14618" max="14618" width="7.42578125" customWidth="1"/>
    <col min="14619" max="14619" width="5.140625" customWidth="1"/>
    <col min="14620" max="14620" width="4.140625" customWidth="1"/>
    <col min="14621" max="14621" width="7.140625" customWidth="1"/>
    <col min="14622" max="14622" width="6.85546875" customWidth="1"/>
    <col min="14623" max="14623" width="7.7109375" customWidth="1"/>
    <col min="14624" max="14624" width="7" customWidth="1"/>
    <col min="14625" max="14625" width="8" customWidth="1"/>
    <col min="14626" max="14626" width="4.140625" customWidth="1"/>
    <col min="14627" max="14627" width="4.7109375" customWidth="1"/>
    <col min="14628" max="14628" width="7.28515625" customWidth="1"/>
    <col min="14629" max="14629" width="6.5703125" customWidth="1"/>
    <col min="14630" max="14630" width="7.7109375" customWidth="1"/>
    <col min="14631" max="14631" width="7" customWidth="1"/>
    <col min="14632" max="14632" width="7.42578125" customWidth="1"/>
    <col min="14633" max="14633" width="4.28515625" customWidth="1"/>
    <col min="14634" max="14634" width="4.7109375" customWidth="1"/>
    <col min="14635" max="14635" width="6.28515625" customWidth="1"/>
    <col min="14636" max="14636" width="6.42578125" customWidth="1"/>
    <col min="14637" max="14637" width="6.85546875" customWidth="1"/>
    <col min="14638" max="14638" width="6.7109375" customWidth="1"/>
    <col min="14639" max="14639" width="7.7109375" customWidth="1"/>
    <col min="14640" max="14640" width="3.7109375" customWidth="1"/>
    <col min="14641" max="14641" width="4.140625" customWidth="1"/>
    <col min="14642" max="14642" width="7.42578125" customWidth="1"/>
    <col min="14643" max="14643" width="6.5703125" customWidth="1"/>
    <col min="14644" max="14644" width="6.85546875" customWidth="1"/>
    <col min="14645" max="14645" width="5.5703125" customWidth="1"/>
    <col min="14646" max="14646" width="7.5703125" customWidth="1"/>
    <col min="14647" max="14647" width="4" customWidth="1"/>
    <col min="14648" max="14648" width="6.42578125" customWidth="1"/>
    <col min="14649" max="14650" width="5.85546875" customWidth="1"/>
    <col min="14651" max="14651" width="6.85546875" customWidth="1"/>
    <col min="14652" max="14653" width="7.5703125" customWidth="1"/>
    <col min="14654" max="14654" width="4" customWidth="1"/>
    <col min="14655" max="14655" width="4.28515625" customWidth="1"/>
    <col min="14656" max="14656" width="6.42578125" customWidth="1"/>
    <col min="14657" max="14657" width="6.5703125" customWidth="1"/>
    <col min="14658" max="14658" width="6.28515625" customWidth="1"/>
    <col min="14659" max="14659" width="6.140625" customWidth="1"/>
    <col min="14660" max="14660" width="7" customWidth="1"/>
    <col min="14661" max="14661" width="4" customWidth="1"/>
    <col min="14662" max="14662" width="4.28515625" customWidth="1"/>
    <col min="14663" max="14663" width="7.85546875" customWidth="1"/>
    <col min="14664" max="14664" width="5.7109375" customWidth="1"/>
    <col min="14665" max="14665" width="6.7109375" customWidth="1"/>
    <col min="14666" max="14666" width="6.85546875" customWidth="1"/>
    <col min="14667" max="14667" width="7.42578125" customWidth="1"/>
    <col min="14668" max="14668" width="3.5703125" customWidth="1"/>
    <col min="14669" max="14669" width="4.42578125" customWidth="1"/>
    <col min="14670" max="14670" width="6" customWidth="1"/>
    <col min="14671" max="14671" width="6.28515625" customWidth="1"/>
    <col min="14672" max="14672" width="7.42578125" customWidth="1"/>
    <col min="14673" max="14673" width="7.140625" customWidth="1"/>
    <col min="14674" max="14674" width="7.28515625" customWidth="1"/>
    <col min="14675" max="14675" width="4.42578125" customWidth="1"/>
    <col min="14676" max="14676" width="4.85546875" customWidth="1"/>
    <col min="14677" max="14677" width="7.5703125" customWidth="1"/>
    <col min="14678" max="14678" width="8.5703125" customWidth="1"/>
    <col min="14679" max="14679" width="8.85546875" customWidth="1"/>
    <col min="14680" max="14680" width="6.28515625" customWidth="1"/>
    <col min="14681" max="14681" width="7" customWidth="1"/>
    <col min="14682" max="14682" width="4" customWidth="1"/>
    <col min="14683" max="14683" width="4.42578125" customWidth="1"/>
    <col min="14684" max="14684" width="6" customWidth="1"/>
    <col min="14685" max="14685" width="7.7109375" customWidth="1"/>
    <col min="14686" max="14686" width="9.42578125" customWidth="1"/>
    <col min="14687" max="14687" width="7.5703125" customWidth="1"/>
    <col min="14688" max="14688" width="5.42578125" customWidth="1"/>
    <col min="14689" max="14689" width="7.5703125" customWidth="1"/>
    <col min="14690" max="14691" width="4.28515625" customWidth="1"/>
    <col min="14692" max="14692" width="5.140625" customWidth="1"/>
    <col min="14693" max="14693" width="7.85546875" customWidth="1"/>
    <col min="14694" max="14694" width="7.5703125" customWidth="1"/>
    <col min="14695" max="14695" width="7.28515625" customWidth="1"/>
    <col min="14696" max="14696" width="5.85546875" customWidth="1"/>
    <col min="14697" max="14697" width="7" customWidth="1"/>
    <col min="14698" max="14699" width="4.5703125" customWidth="1"/>
    <col min="14700" max="14700" width="6.5703125" customWidth="1"/>
    <col min="14701" max="14715" width="0" hidden="1" customWidth="1"/>
    <col min="14716" max="14716" width="6.5703125" customWidth="1"/>
    <col min="14717" max="14717" width="9.42578125" customWidth="1"/>
    <col min="14718" max="14718" width="11.85546875" customWidth="1"/>
    <col min="14719" max="14720" width="5.140625" customWidth="1"/>
    <col min="14721" max="14721" width="7" customWidth="1"/>
    <col min="14722" max="14722" width="21.85546875" customWidth="1"/>
    <col min="14723" max="14723" width="44.85546875" customWidth="1"/>
    <col min="14724" max="14724" width="9.42578125" customWidth="1"/>
    <col min="14725" max="14725" width="7.7109375" customWidth="1"/>
    <col min="14726" max="14731" width="4.7109375" customWidth="1"/>
    <col min="14732" max="14732" width="5" customWidth="1"/>
    <col min="14849" max="14849" width="3.5703125" customWidth="1"/>
    <col min="14850" max="14850" width="21.42578125" customWidth="1"/>
    <col min="14851" max="14851" width="40.28515625" customWidth="1"/>
    <col min="14852" max="14852" width="10.5703125" customWidth="1"/>
    <col min="14853" max="14853" width="26.7109375" customWidth="1"/>
    <col min="14854" max="14854" width="23" customWidth="1"/>
    <col min="14855" max="14855" width="12.28515625" customWidth="1"/>
    <col min="14856" max="14856" width="6.140625" customWidth="1"/>
    <col min="14857" max="14857" width="6.28515625" customWidth="1"/>
    <col min="14858" max="14858" width="6.5703125" customWidth="1"/>
    <col min="14859" max="14859" width="7.28515625" customWidth="1"/>
    <col min="14860" max="14860" width="8.140625" customWidth="1"/>
    <col min="14861" max="14861" width="6.28515625" customWidth="1"/>
    <col min="14862" max="14862" width="4.85546875" customWidth="1"/>
    <col min="14863" max="14863" width="7" customWidth="1"/>
    <col min="14864" max="14864" width="8" customWidth="1"/>
    <col min="14865" max="14866" width="7" customWidth="1"/>
    <col min="14867" max="14867" width="7.42578125" customWidth="1"/>
    <col min="14868" max="14868" width="4.140625" customWidth="1"/>
    <col min="14869" max="14869" width="6" customWidth="1"/>
    <col min="14870" max="14870" width="6.5703125" customWidth="1"/>
    <col min="14871" max="14871" width="6.42578125" customWidth="1"/>
    <col min="14872" max="14872" width="6.140625" customWidth="1"/>
    <col min="14873" max="14873" width="6" customWidth="1"/>
    <col min="14874" max="14874" width="7.42578125" customWidth="1"/>
    <col min="14875" max="14875" width="5.140625" customWidth="1"/>
    <col min="14876" max="14876" width="4.140625" customWidth="1"/>
    <col min="14877" max="14877" width="7.140625" customWidth="1"/>
    <col min="14878" max="14878" width="6.85546875" customWidth="1"/>
    <col min="14879" max="14879" width="7.7109375" customWidth="1"/>
    <col min="14880" max="14880" width="7" customWidth="1"/>
    <col min="14881" max="14881" width="8" customWidth="1"/>
    <col min="14882" max="14882" width="4.140625" customWidth="1"/>
    <col min="14883" max="14883" width="4.7109375" customWidth="1"/>
    <col min="14884" max="14884" width="7.28515625" customWidth="1"/>
    <col min="14885" max="14885" width="6.5703125" customWidth="1"/>
    <col min="14886" max="14886" width="7.7109375" customWidth="1"/>
    <col min="14887" max="14887" width="7" customWidth="1"/>
    <col min="14888" max="14888" width="7.42578125" customWidth="1"/>
    <col min="14889" max="14889" width="4.28515625" customWidth="1"/>
    <col min="14890" max="14890" width="4.7109375" customWidth="1"/>
    <col min="14891" max="14891" width="6.28515625" customWidth="1"/>
    <col min="14892" max="14892" width="6.42578125" customWidth="1"/>
    <col min="14893" max="14893" width="6.85546875" customWidth="1"/>
    <col min="14894" max="14894" width="6.7109375" customWidth="1"/>
    <col min="14895" max="14895" width="7.7109375" customWidth="1"/>
    <col min="14896" max="14896" width="3.7109375" customWidth="1"/>
    <col min="14897" max="14897" width="4.140625" customWidth="1"/>
    <col min="14898" max="14898" width="7.42578125" customWidth="1"/>
    <col min="14899" max="14899" width="6.5703125" customWidth="1"/>
    <col min="14900" max="14900" width="6.85546875" customWidth="1"/>
    <col min="14901" max="14901" width="5.5703125" customWidth="1"/>
    <col min="14902" max="14902" width="7.5703125" customWidth="1"/>
    <col min="14903" max="14903" width="4" customWidth="1"/>
    <col min="14904" max="14904" width="6.42578125" customWidth="1"/>
    <col min="14905" max="14906" width="5.85546875" customWidth="1"/>
    <col min="14907" max="14907" width="6.85546875" customWidth="1"/>
    <col min="14908" max="14909" width="7.5703125" customWidth="1"/>
    <col min="14910" max="14910" width="4" customWidth="1"/>
    <col min="14911" max="14911" width="4.28515625" customWidth="1"/>
    <col min="14912" max="14912" width="6.42578125" customWidth="1"/>
    <col min="14913" max="14913" width="6.5703125" customWidth="1"/>
    <col min="14914" max="14914" width="6.28515625" customWidth="1"/>
    <col min="14915" max="14915" width="6.140625" customWidth="1"/>
    <col min="14916" max="14916" width="7" customWidth="1"/>
    <col min="14917" max="14917" width="4" customWidth="1"/>
    <col min="14918" max="14918" width="4.28515625" customWidth="1"/>
    <col min="14919" max="14919" width="7.85546875" customWidth="1"/>
    <col min="14920" max="14920" width="5.7109375" customWidth="1"/>
    <col min="14921" max="14921" width="6.7109375" customWidth="1"/>
    <col min="14922" max="14922" width="6.85546875" customWidth="1"/>
    <col min="14923" max="14923" width="7.42578125" customWidth="1"/>
    <col min="14924" max="14924" width="3.5703125" customWidth="1"/>
    <col min="14925" max="14925" width="4.42578125" customWidth="1"/>
    <col min="14926" max="14926" width="6" customWidth="1"/>
    <col min="14927" max="14927" width="6.28515625" customWidth="1"/>
    <col min="14928" max="14928" width="7.42578125" customWidth="1"/>
    <col min="14929" max="14929" width="7.140625" customWidth="1"/>
    <col min="14930" max="14930" width="7.28515625" customWidth="1"/>
    <col min="14931" max="14931" width="4.42578125" customWidth="1"/>
    <col min="14932" max="14932" width="4.85546875" customWidth="1"/>
    <col min="14933" max="14933" width="7.5703125" customWidth="1"/>
    <col min="14934" max="14934" width="8.5703125" customWidth="1"/>
    <col min="14935" max="14935" width="8.85546875" customWidth="1"/>
    <col min="14936" max="14936" width="6.28515625" customWidth="1"/>
    <col min="14937" max="14937" width="7" customWidth="1"/>
    <col min="14938" max="14938" width="4" customWidth="1"/>
    <col min="14939" max="14939" width="4.42578125" customWidth="1"/>
    <col min="14940" max="14940" width="6" customWidth="1"/>
    <col min="14941" max="14941" width="7.7109375" customWidth="1"/>
    <col min="14942" max="14942" width="9.42578125" customWidth="1"/>
    <col min="14943" max="14943" width="7.5703125" customWidth="1"/>
    <col min="14944" max="14944" width="5.42578125" customWidth="1"/>
    <col min="14945" max="14945" width="7.5703125" customWidth="1"/>
    <col min="14946" max="14947" width="4.28515625" customWidth="1"/>
    <col min="14948" max="14948" width="5.140625" customWidth="1"/>
    <col min="14949" max="14949" width="7.85546875" customWidth="1"/>
    <col min="14950" max="14950" width="7.5703125" customWidth="1"/>
    <col min="14951" max="14951" width="7.28515625" customWidth="1"/>
    <col min="14952" max="14952" width="5.85546875" customWidth="1"/>
    <col min="14953" max="14953" width="7" customWidth="1"/>
    <col min="14954" max="14955" width="4.5703125" customWidth="1"/>
    <col min="14956" max="14956" width="6.5703125" customWidth="1"/>
    <col min="14957" max="14971" width="0" hidden="1" customWidth="1"/>
    <col min="14972" max="14972" width="6.5703125" customWidth="1"/>
    <col min="14973" max="14973" width="9.42578125" customWidth="1"/>
    <col min="14974" max="14974" width="11.85546875" customWidth="1"/>
    <col min="14975" max="14976" width="5.140625" customWidth="1"/>
    <col min="14977" max="14977" width="7" customWidth="1"/>
    <col min="14978" max="14978" width="21.85546875" customWidth="1"/>
    <col min="14979" max="14979" width="44.85546875" customWidth="1"/>
    <col min="14980" max="14980" width="9.42578125" customWidth="1"/>
    <col min="14981" max="14981" width="7.7109375" customWidth="1"/>
    <col min="14982" max="14987" width="4.7109375" customWidth="1"/>
    <col min="14988" max="14988" width="5" customWidth="1"/>
    <col min="15105" max="15105" width="3.5703125" customWidth="1"/>
    <col min="15106" max="15106" width="21.42578125" customWidth="1"/>
    <col min="15107" max="15107" width="40.28515625" customWidth="1"/>
    <col min="15108" max="15108" width="10.5703125" customWidth="1"/>
    <col min="15109" max="15109" width="26.7109375" customWidth="1"/>
    <col min="15110" max="15110" width="23" customWidth="1"/>
    <col min="15111" max="15111" width="12.28515625" customWidth="1"/>
    <col min="15112" max="15112" width="6.140625" customWidth="1"/>
    <col min="15113" max="15113" width="6.28515625" customWidth="1"/>
    <col min="15114" max="15114" width="6.5703125" customWidth="1"/>
    <col min="15115" max="15115" width="7.28515625" customWidth="1"/>
    <col min="15116" max="15116" width="8.140625" customWidth="1"/>
    <col min="15117" max="15117" width="6.28515625" customWidth="1"/>
    <col min="15118" max="15118" width="4.85546875" customWidth="1"/>
    <col min="15119" max="15119" width="7" customWidth="1"/>
    <col min="15120" max="15120" width="8" customWidth="1"/>
    <col min="15121" max="15122" width="7" customWidth="1"/>
    <col min="15123" max="15123" width="7.42578125" customWidth="1"/>
    <col min="15124" max="15124" width="4.140625" customWidth="1"/>
    <col min="15125" max="15125" width="6" customWidth="1"/>
    <col min="15126" max="15126" width="6.5703125" customWidth="1"/>
    <col min="15127" max="15127" width="6.42578125" customWidth="1"/>
    <col min="15128" max="15128" width="6.140625" customWidth="1"/>
    <col min="15129" max="15129" width="6" customWidth="1"/>
    <col min="15130" max="15130" width="7.42578125" customWidth="1"/>
    <col min="15131" max="15131" width="5.140625" customWidth="1"/>
    <col min="15132" max="15132" width="4.140625" customWidth="1"/>
    <col min="15133" max="15133" width="7.140625" customWidth="1"/>
    <col min="15134" max="15134" width="6.85546875" customWidth="1"/>
    <col min="15135" max="15135" width="7.7109375" customWidth="1"/>
    <col min="15136" max="15136" width="7" customWidth="1"/>
    <col min="15137" max="15137" width="8" customWidth="1"/>
    <col min="15138" max="15138" width="4.140625" customWidth="1"/>
    <col min="15139" max="15139" width="4.7109375" customWidth="1"/>
    <col min="15140" max="15140" width="7.28515625" customWidth="1"/>
    <col min="15141" max="15141" width="6.5703125" customWidth="1"/>
    <col min="15142" max="15142" width="7.7109375" customWidth="1"/>
    <col min="15143" max="15143" width="7" customWidth="1"/>
    <col min="15144" max="15144" width="7.42578125" customWidth="1"/>
    <col min="15145" max="15145" width="4.28515625" customWidth="1"/>
    <col min="15146" max="15146" width="4.7109375" customWidth="1"/>
    <col min="15147" max="15147" width="6.28515625" customWidth="1"/>
    <col min="15148" max="15148" width="6.42578125" customWidth="1"/>
    <col min="15149" max="15149" width="6.85546875" customWidth="1"/>
    <col min="15150" max="15150" width="6.7109375" customWidth="1"/>
    <col min="15151" max="15151" width="7.7109375" customWidth="1"/>
    <col min="15152" max="15152" width="3.7109375" customWidth="1"/>
    <col min="15153" max="15153" width="4.140625" customWidth="1"/>
    <col min="15154" max="15154" width="7.42578125" customWidth="1"/>
    <col min="15155" max="15155" width="6.5703125" customWidth="1"/>
    <col min="15156" max="15156" width="6.85546875" customWidth="1"/>
    <col min="15157" max="15157" width="5.5703125" customWidth="1"/>
    <col min="15158" max="15158" width="7.5703125" customWidth="1"/>
    <col min="15159" max="15159" width="4" customWidth="1"/>
    <col min="15160" max="15160" width="6.42578125" customWidth="1"/>
    <col min="15161" max="15162" width="5.85546875" customWidth="1"/>
    <col min="15163" max="15163" width="6.85546875" customWidth="1"/>
    <col min="15164" max="15165" width="7.5703125" customWidth="1"/>
    <col min="15166" max="15166" width="4" customWidth="1"/>
    <col min="15167" max="15167" width="4.28515625" customWidth="1"/>
    <col min="15168" max="15168" width="6.42578125" customWidth="1"/>
    <col min="15169" max="15169" width="6.5703125" customWidth="1"/>
    <col min="15170" max="15170" width="6.28515625" customWidth="1"/>
    <col min="15171" max="15171" width="6.140625" customWidth="1"/>
    <col min="15172" max="15172" width="7" customWidth="1"/>
    <col min="15173" max="15173" width="4" customWidth="1"/>
    <col min="15174" max="15174" width="4.28515625" customWidth="1"/>
    <col min="15175" max="15175" width="7.85546875" customWidth="1"/>
    <col min="15176" max="15176" width="5.7109375" customWidth="1"/>
    <col min="15177" max="15177" width="6.7109375" customWidth="1"/>
    <col min="15178" max="15178" width="6.85546875" customWidth="1"/>
    <col min="15179" max="15179" width="7.42578125" customWidth="1"/>
    <col min="15180" max="15180" width="3.5703125" customWidth="1"/>
    <col min="15181" max="15181" width="4.42578125" customWidth="1"/>
    <col min="15182" max="15182" width="6" customWidth="1"/>
    <col min="15183" max="15183" width="6.28515625" customWidth="1"/>
    <col min="15184" max="15184" width="7.42578125" customWidth="1"/>
    <col min="15185" max="15185" width="7.140625" customWidth="1"/>
    <col min="15186" max="15186" width="7.28515625" customWidth="1"/>
    <col min="15187" max="15187" width="4.42578125" customWidth="1"/>
    <col min="15188" max="15188" width="4.85546875" customWidth="1"/>
    <col min="15189" max="15189" width="7.5703125" customWidth="1"/>
    <col min="15190" max="15190" width="8.5703125" customWidth="1"/>
    <col min="15191" max="15191" width="8.85546875" customWidth="1"/>
    <col min="15192" max="15192" width="6.28515625" customWidth="1"/>
    <col min="15193" max="15193" width="7" customWidth="1"/>
    <col min="15194" max="15194" width="4" customWidth="1"/>
    <col min="15195" max="15195" width="4.42578125" customWidth="1"/>
    <col min="15196" max="15196" width="6" customWidth="1"/>
    <col min="15197" max="15197" width="7.7109375" customWidth="1"/>
    <col min="15198" max="15198" width="9.42578125" customWidth="1"/>
    <col min="15199" max="15199" width="7.5703125" customWidth="1"/>
    <col min="15200" max="15200" width="5.42578125" customWidth="1"/>
    <col min="15201" max="15201" width="7.5703125" customWidth="1"/>
    <col min="15202" max="15203" width="4.28515625" customWidth="1"/>
    <col min="15204" max="15204" width="5.140625" customWidth="1"/>
    <col min="15205" max="15205" width="7.85546875" customWidth="1"/>
    <col min="15206" max="15206" width="7.5703125" customWidth="1"/>
    <col min="15207" max="15207" width="7.28515625" customWidth="1"/>
    <col min="15208" max="15208" width="5.85546875" customWidth="1"/>
    <col min="15209" max="15209" width="7" customWidth="1"/>
    <col min="15210" max="15211" width="4.5703125" customWidth="1"/>
    <col min="15212" max="15212" width="6.5703125" customWidth="1"/>
    <col min="15213" max="15227" width="0" hidden="1" customWidth="1"/>
    <col min="15228" max="15228" width="6.5703125" customWidth="1"/>
    <col min="15229" max="15229" width="9.42578125" customWidth="1"/>
    <col min="15230" max="15230" width="11.85546875" customWidth="1"/>
    <col min="15231" max="15232" width="5.140625" customWidth="1"/>
    <col min="15233" max="15233" width="7" customWidth="1"/>
    <col min="15234" max="15234" width="21.85546875" customWidth="1"/>
    <col min="15235" max="15235" width="44.85546875" customWidth="1"/>
    <col min="15236" max="15236" width="9.42578125" customWidth="1"/>
    <col min="15237" max="15237" width="7.7109375" customWidth="1"/>
    <col min="15238" max="15243" width="4.7109375" customWidth="1"/>
    <col min="15244" max="15244" width="5" customWidth="1"/>
    <col min="15361" max="15361" width="3.5703125" customWidth="1"/>
    <col min="15362" max="15362" width="21.42578125" customWidth="1"/>
    <col min="15363" max="15363" width="40.28515625" customWidth="1"/>
    <col min="15364" max="15364" width="10.5703125" customWidth="1"/>
    <col min="15365" max="15365" width="26.7109375" customWidth="1"/>
    <col min="15366" max="15366" width="23" customWidth="1"/>
    <col min="15367" max="15367" width="12.28515625" customWidth="1"/>
    <col min="15368" max="15368" width="6.140625" customWidth="1"/>
    <col min="15369" max="15369" width="6.28515625" customWidth="1"/>
    <col min="15370" max="15370" width="6.5703125" customWidth="1"/>
    <col min="15371" max="15371" width="7.28515625" customWidth="1"/>
    <col min="15372" max="15372" width="8.140625" customWidth="1"/>
    <col min="15373" max="15373" width="6.28515625" customWidth="1"/>
    <col min="15374" max="15374" width="4.85546875" customWidth="1"/>
    <col min="15375" max="15375" width="7" customWidth="1"/>
    <col min="15376" max="15376" width="8" customWidth="1"/>
    <col min="15377" max="15378" width="7" customWidth="1"/>
    <col min="15379" max="15379" width="7.42578125" customWidth="1"/>
    <col min="15380" max="15380" width="4.140625" customWidth="1"/>
    <col min="15381" max="15381" width="6" customWidth="1"/>
    <col min="15382" max="15382" width="6.5703125" customWidth="1"/>
    <col min="15383" max="15383" width="6.42578125" customWidth="1"/>
    <col min="15384" max="15384" width="6.140625" customWidth="1"/>
    <col min="15385" max="15385" width="6" customWidth="1"/>
    <col min="15386" max="15386" width="7.42578125" customWidth="1"/>
    <col min="15387" max="15387" width="5.140625" customWidth="1"/>
    <col min="15388" max="15388" width="4.140625" customWidth="1"/>
    <col min="15389" max="15389" width="7.140625" customWidth="1"/>
    <col min="15390" max="15390" width="6.85546875" customWidth="1"/>
    <col min="15391" max="15391" width="7.7109375" customWidth="1"/>
    <col min="15392" max="15392" width="7" customWidth="1"/>
    <col min="15393" max="15393" width="8" customWidth="1"/>
    <col min="15394" max="15394" width="4.140625" customWidth="1"/>
    <col min="15395" max="15395" width="4.7109375" customWidth="1"/>
    <col min="15396" max="15396" width="7.28515625" customWidth="1"/>
    <col min="15397" max="15397" width="6.5703125" customWidth="1"/>
    <col min="15398" max="15398" width="7.7109375" customWidth="1"/>
    <col min="15399" max="15399" width="7" customWidth="1"/>
    <col min="15400" max="15400" width="7.42578125" customWidth="1"/>
    <col min="15401" max="15401" width="4.28515625" customWidth="1"/>
    <col min="15402" max="15402" width="4.7109375" customWidth="1"/>
    <col min="15403" max="15403" width="6.28515625" customWidth="1"/>
    <col min="15404" max="15404" width="6.42578125" customWidth="1"/>
    <col min="15405" max="15405" width="6.85546875" customWidth="1"/>
    <col min="15406" max="15406" width="6.7109375" customWidth="1"/>
    <col min="15407" max="15407" width="7.7109375" customWidth="1"/>
    <col min="15408" max="15408" width="3.7109375" customWidth="1"/>
    <col min="15409" max="15409" width="4.140625" customWidth="1"/>
    <col min="15410" max="15410" width="7.42578125" customWidth="1"/>
    <col min="15411" max="15411" width="6.5703125" customWidth="1"/>
    <col min="15412" max="15412" width="6.85546875" customWidth="1"/>
    <col min="15413" max="15413" width="5.5703125" customWidth="1"/>
    <col min="15414" max="15414" width="7.5703125" customWidth="1"/>
    <col min="15415" max="15415" width="4" customWidth="1"/>
    <col min="15416" max="15416" width="6.42578125" customWidth="1"/>
    <col min="15417" max="15418" width="5.85546875" customWidth="1"/>
    <col min="15419" max="15419" width="6.85546875" customWidth="1"/>
    <col min="15420" max="15421" width="7.5703125" customWidth="1"/>
    <col min="15422" max="15422" width="4" customWidth="1"/>
    <col min="15423" max="15423" width="4.28515625" customWidth="1"/>
    <col min="15424" max="15424" width="6.42578125" customWidth="1"/>
    <col min="15425" max="15425" width="6.5703125" customWidth="1"/>
    <col min="15426" max="15426" width="6.28515625" customWidth="1"/>
    <col min="15427" max="15427" width="6.140625" customWidth="1"/>
    <col min="15428" max="15428" width="7" customWidth="1"/>
    <col min="15429" max="15429" width="4" customWidth="1"/>
    <col min="15430" max="15430" width="4.28515625" customWidth="1"/>
    <col min="15431" max="15431" width="7.85546875" customWidth="1"/>
    <col min="15432" max="15432" width="5.7109375" customWidth="1"/>
    <col min="15433" max="15433" width="6.7109375" customWidth="1"/>
    <col min="15434" max="15434" width="6.85546875" customWidth="1"/>
    <col min="15435" max="15435" width="7.42578125" customWidth="1"/>
    <col min="15436" max="15436" width="3.5703125" customWidth="1"/>
    <col min="15437" max="15437" width="4.42578125" customWidth="1"/>
    <col min="15438" max="15438" width="6" customWidth="1"/>
    <col min="15439" max="15439" width="6.28515625" customWidth="1"/>
    <col min="15440" max="15440" width="7.42578125" customWidth="1"/>
    <col min="15441" max="15441" width="7.140625" customWidth="1"/>
    <col min="15442" max="15442" width="7.28515625" customWidth="1"/>
    <col min="15443" max="15443" width="4.42578125" customWidth="1"/>
    <col min="15444" max="15444" width="4.85546875" customWidth="1"/>
    <col min="15445" max="15445" width="7.5703125" customWidth="1"/>
    <col min="15446" max="15446" width="8.5703125" customWidth="1"/>
    <col min="15447" max="15447" width="8.85546875" customWidth="1"/>
    <col min="15448" max="15448" width="6.28515625" customWidth="1"/>
    <col min="15449" max="15449" width="7" customWidth="1"/>
    <col min="15450" max="15450" width="4" customWidth="1"/>
    <col min="15451" max="15451" width="4.42578125" customWidth="1"/>
    <col min="15452" max="15452" width="6" customWidth="1"/>
    <col min="15453" max="15453" width="7.7109375" customWidth="1"/>
    <col min="15454" max="15454" width="9.42578125" customWidth="1"/>
    <col min="15455" max="15455" width="7.5703125" customWidth="1"/>
    <col min="15456" max="15456" width="5.42578125" customWidth="1"/>
    <col min="15457" max="15457" width="7.5703125" customWidth="1"/>
    <col min="15458" max="15459" width="4.28515625" customWidth="1"/>
    <col min="15460" max="15460" width="5.140625" customWidth="1"/>
    <col min="15461" max="15461" width="7.85546875" customWidth="1"/>
    <col min="15462" max="15462" width="7.5703125" customWidth="1"/>
    <col min="15463" max="15463" width="7.28515625" customWidth="1"/>
    <col min="15464" max="15464" width="5.85546875" customWidth="1"/>
    <col min="15465" max="15465" width="7" customWidth="1"/>
    <col min="15466" max="15467" width="4.5703125" customWidth="1"/>
    <col min="15468" max="15468" width="6.5703125" customWidth="1"/>
    <col min="15469" max="15483" width="0" hidden="1" customWidth="1"/>
    <col min="15484" max="15484" width="6.5703125" customWidth="1"/>
    <col min="15485" max="15485" width="9.42578125" customWidth="1"/>
    <col min="15486" max="15486" width="11.85546875" customWidth="1"/>
    <col min="15487" max="15488" width="5.140625" customWidth="1"/>
    <col min="15489" max="15489" width="7" customWidth="1"/>
    <col min="15490" max="15490" width="21.85546875" customWidth="1"/>
    <col min="15491" max="15491" width="44.85546875" customWidth="1"/>
    <col min="15492" max="15492" width="9.42578125" customWidth="1"/>
    <col min="15493" max="15493" width="7.7109375" customWidth="1"/>
    <col min="15494" max="15499" width="4.7109375" customWidth="1"/>
    <col min="15500" max="15500" width="5" customWidth="1"/>
    <col min="15617" max="15617" width="3.5703125" customWidth="1"/>
    <col min="15618" max="15618" width="21.42578125" customWidth="1"/>
    <col min="15619" max="15619" width="40.28515625" customWidth="1"/>
    <col min="15620" max="15620" width="10.5703125" customWidth="1"/>
    <col min="15621" max="15621" width="26.7109375" customWidth="1"/>
    <col min="15622" max="15622" width="23" customWidth="1"/>
    <col min="15623" max="15623" width="12.28515625" customWidth="1"/>
    <col min="15624" max="15624" width="6.140625" customWidth="1"/>
    <col min="15625" max="15625" width="6.28515625" customWidth="1"/>
    <col min="15626" max="15626" width="6.5703125" customWidth="1"/>
    <col min="15627" max="15627" width="7.28515625" customWidth="1"/>
    <col min="15628" max="15628" width="8.140625" customWidth="1"/>
    <col min="15629" max="15629" width="6.28515625" customWidth="1"/>
    <col min="15630" max="15630" width="4.85546875" customWidth="1"/>
    <col min="15631" max="15631" width="7" customWidth="1"/>
    <col min="15632" max="15632" width="8" customWidth="1"/>
    <col min="15633" max="15634" width="7" customWidth="1"/>
    <col min="15635" max="15635" width="7.42578125" customWidth="1"/>
    <col min="15636" max="15636" width="4.140625" customWidth="1"/>
    <col min="15637" max="15637" width="6" customWidth="1"/>
    <col min="15638" max="15638" width="6.5703125" customWidth="1"/>
    <col min="15639" max="15639" width="6.42578125" customWidth="1"/>
    <col min="15640" max="15640" width="6.140625" customWidth="1"/>
    <col min="15641" max="15641" width="6" customWidth="1"/>
    <col min="15642" max="15642" width="7.42578125" customWidth="1"/>
    <col min="15643" max="15643" width="5.140625" customWidth="1"/>
    <col min="15644" max="15644" width="4.140625" customWidth="1"/>
    <col min="15645" max="15645" width="7.140625" customWidth="1"/>
    <col min="15646" max="15646" width="6.85546875" customWidth="1"/>
    <col min="15647" max="15647" width="7.7109375" customWidth="1"/>
    <col min="15648" max="15648" width="7" customWidth="1"/>
    <col min="15649" max="15649" width="8" customWidth="1"/>
    <col min="15650" max="15650" width="4.140625" customWidth="1"/>
    <col min="15651" max="15651" width="4.7109375" customWidth="1"/>
    <col min="15652" max="15652" width="7.28515625" customWidth="1"/>
    <col min="15653" max="15653" width="6.5703125" customWidth="1"/>
    <col min="15654" max="15654" width="7.7109375" customWidth="1"/>
    <col min="15655" max="15655" width="7" customWidth="1"/>
    <col min="15656" max="15656" width="7.42578125" customWidth="1"/>
    <col min="15657" max="15657" width="4.28515625" customWidth="1"/>
    <col min="15658" max="15658" width="4.7109375" customWidth="1"/>
    <col min="15659" max="15659" width="6.28515625" customWidth="1"/>
    <col min="15660" max="15660" width="6.42578125" customWidth="1"/>
    <col min="15661" max="15661" width="6.85546875" customWidth="1"/>
    <col min="15662" max="15662" width="6.7109375" customWidth="1"/>
    <col min="15663" max="15663" width="7.7109375" customWidth="1"/>
    <col min="15664" max="15664" width="3.7109375" customWidth="1"/>
    <col min="15665" max="15665" width="4.140625" customWidth="1"/>
    <col min="15666" max="15666" width="7.42578125" customWidth="1"/>
    <col min="15667" max="15667" width="6.5703125" customWidth="1"/>
    <col min="15668" max="15668" width="6.85546875" customWidth="1"/>
    <col min="15669" max="15669" width="5.5703125" customWidth="1"/>
    <col min="15670" max="15670" width="7.5703125" customWidth="1"/>
    <col min="15671" max="15671" width="4" customWidth="1"/>
    <col min="15672" max="15672" width="6.42578125" customWidth="1"/>
    <col min="15673" max="15674" width="5.85546875" customWidth="1"/>
    <col min="15675" max="15675" width="6.85546875" customWidth="1"/>
    <col min="15676" max="15677" width="7.5703125" customWidth="1"/>
    <col min="15678" max="15678" width="4" customWidth="1"/>
    <col min="15679" max="15679" width="4.28515625" customWidth="1"/>
    <col min="15680" max="15680" width="6.42578125" customWidth="1"/>
    <col min="15681" max="15681" width="6.5703125" customWidth="1"/>
    <col min="15682" max="15682" width="6.28515625" customWidth="1"/>
    <col min="15683" max="15683" width="6.140625" customWidth="1"/>
    <col min="15684" max="15684" width="7" customWidth="1"/>
    <col min="15685" max="15685" width="4" customWidth="1"/>
    <col min="15686" max="15686" width="4.28515625" customWidth="1"/>
    <col min="15687" max="15687" width="7.85546875" customWidth="1"/>
    <col min="15688" max="15688" width="5.7109375" customWidth="1"/>
    <col min="15689" max="15689" width="6.7109375" customWidth="1"/>
    <col min="15690" max="15690" width="6.85546875" customWidth="1"/>
    <col min="15691" max="15691" width="7.42578125" customWidth="1"/>
    <col min="15692" max="15692" width="3.5703125" customWidth="1"/>
    <col min="15693" max="15693" width="4.42578125" customWidth="1"/>
    <col min="15694" max="15694" width="6" customWidth="1"/>
    <col min="15695" max="15695" width="6.28515625" customWidth="1"/>
    <col min="15696" max="15696" width="7.42578125" customWidth="1"/>
    <col min="15697" max="15697" width="7.140625" customWidth="1"/>
    <col min="15698" max="15698" width="7.28515625" customWidth="1"/>
    <col min="15699" max="15699" width="4.42578125" customWidth="1"/>
    <col min="15700" max="15700" width="4.85546875" customWidth="1"/>
    <col min="15701" max="15701" width="7.5703125" customWidth="1"/>
    <col min="15702" max="15702" width="8.5703125" customWidth="1"/>
    <col min="15703" max="15703" width="8.85546875" customWidth="1"/>
    <col min="15704" max="15704" width="6.28515625" customWidth="1"/>
    <col min="15705" max="15705" width="7" customWidth="1"/>
    <col min="15706" max="15706" width="4" customWidth="1"/>
    <col min="15707" max="15707" width="4.42578125" customWidth="1"/>
    <col min="15708" max="15708" width="6" customWidth="1"/>
    <col min="15709" max="15709" width="7.7109375" customWidth="1"/>
    <col min="15710" max="15710" width="9.42578125" customWidth="1"/>
    <col min="15711" max="15711" width="7.5703125" customWidth="1"/>
    <col min="15712" max="15712" width="5.42578125" customWidth="1"/>
    <col min="15713" max="15713" width="7.5703125" customWidth="1"/>
    <col min="15714" max="15715" width="4.28515625" customWidth="1"/>
    <col min="15716" max="15716" width="5.140625" customWidth="1"/>
    <col min="15717" max="15717" width="7.85546875" customWidth="1"/>
    <col min="15718" max="15718" width="7.5703125" customWidth="1"/>
    <col min="15719" max="15719" width="7.28515625" customWidth="1"/>
    <col min="15720" max="15720" width="5.85546875" customWidth="1"/>
    <col min="15721" max="15721" width="7" customWidth="1"/>
    <col min="15722" max="15723" width="4.5703125" customWidth="1"/>
    <col min="15724" max="15724" width="6.5703125" customWidth="1"/>
    <col min="15725" max="15739" width="0" hidden="1" customWidth="1"/>
    <col min="15740" max="15740" width="6.5703125" customWidth="1"/>
    <col min="15741" max="15741" width="9.42578125" customWidth="1"/>
    <col min="15742" max="15742" width="11.85546875" customWidth="1"/>
    <col min="15743" max="15744" width="5.140625" customWidth="1"/>
    <col min="15745" max="15745" width="7" customWidth="1"/>
    <col min="15746" max="15746" width="21.85546875" customWidth="1"/>
    <col min="15747" max="15747" width="44.85546875" customWidth="1"/>
    <col min="15748" max="15748" width="9.42578125" customWidth="1"/>
    <col min="15749" max="15749" width="7.7109375" customWidth="1"/>
    <col min="15750" max="15755" width="4.7109375" customWidth="1"/>
    <col min="15756" max="15756" width="5" customWidth="1"/>
    <col min="15873" max="15873" width="3.5703125" customWidth="1"/>
    <col min="15874" max="15874" width="21.42578125" customWidth="1"/>
    <col min="15875" max="15875" width="40.28515625" customWidth="1"/>
    <col min="15876" max="15876" width="10.5703125" customWidth="1"/>
    <col min="15877" max="15877" width="26.7109375" customWidth="1"/>
    <col min="15878" max="15878" width="23" customWidth="1"/>
    <col min="15879" max="15879" width="12.28515625" customWidth="1"/>
    <col min="15880" max="15880" width="6.140625" customWidth="1"/>
    <col min="15881" max="15881" width="6.28515625" customWidth="1"/>
    <col min="15882" max="15882" width="6.5703125" customWidth="1"/>
    <col min="15883" max="15883" width="7.28515625" customWidth="1"/>
    <col min="15884" max="15884" width="8.140625" customWidth="1"/>
    <col min="15885" max="15885" width="6.28515625" customWidth="1"/>
    <col min="15886" max="15886" width="4.85546875" customWidth="1"/>
    <col min="15887" max="15887" width="7" customWidth="1"/>
    <col min="15888" max="15888" width="8" customWidth="1"/>
    <col min="15889" max="15890" width="7" customWidth="1"/>
    <col min="15891" max="15891" width="7.42578125" customWidth="1"/>
    <col min="15892" max="15892" width="4.140625" customWidth="1"/>
    <col min="15893" max="15893" width="6" customWidth="1"/>
    <col min="15894" max="15894" width="6.5703125" customWidth="1"/>
    <col min="15895" max="15895" width="6.42578125" customWidth="1"/>
    <col min="15896" max="15896" width="6.140625" customWidth="1"/>
    <col min="15897" max="15897" width="6" customWidth="1"/>
    <col min="15898" max="15898" width="7.42578125" customWidth="1"/>
    <col min="15899" max="15899" width="5.140625" customWidth="1"/>
    <col min="15900" max="15900" width="4.140625" customWidth="1"/>
    <col min="15901" max="15901" width="7.140625" customWidth="1"/>
    <col min="15902" max="15902" width="6.85546875" customWidth="1"/>
    <col min="15903" max="15903" width="7.7109375" customWidth="1"/>
    <col min="15904" max="15904" width="7" customWidth="1"/>
    <col min="15905" max="15905" width="8" customWidth="1"/>
    <col min="15906" max="15906" width="4.140625" customWidth="1"/>
    <col min="15907" max="15907" width="4.7109375" customWidth="1"/>
    <col min="15908" max="15908" width="7.28515625" customWidth="1"/>
    <col min="15909" max="15909" width="6.5703125" customWidth="1"/>
    <col min="15910" max="15910" width="7.7109375" customWidth="1"/>
    <col min="15911" max="15911" width="7" customWidth="1"/>
    <col min="15912" max="15912" width="7.42578125" customWidth="1"/>
    <col min="15913" max="15913" width="4.28515625" customWidth="1"/>
    <col min="15914" max="15914" width="4.7109375" customWidth="1"/>
    <col min="15915" max="15915" width="6.28515625" customWidth="1"/>
    <col min="15916" max="15916" width="6.42578125" customWidth="1"/>
    <col min="15917" max="15917" width="6.85546875" customWidth="1"/>
    <col min="15918" max="15918" width="6.7109375" customWidth="1"/>
    <col min="15919" max="15919" width="7.7109375" customWidth="1"/>
    <col min="15920" max="15920" width="3.7109375" customWidth="1"/>
    <col min="15921" max="15921" width="4.140625" customWidth="1"/>
    <col min="15922" max="15922" width="7.42578125" customWidth="1"/>
    <col min="15923" max="15923" width="6.5703125" customWidth="1"/>
    <col min="15924" max="15924" width="6.85546875" customWidth="1"/>
    <col min="15925" max="15925" width="5.5703125" customWidth="1"/>
    <col min="15926" max="15926" width="7.5703125" customWidth="1"/>
    <col min="15927" max="15927" width="4" customWidth="1"/>
    <col min="15928" max="15928" width="6.42578125" customWidth="1"/>
    <col min="15929" max="15930" width="5.85546875" customWidth="1"/>
    <col min="15931" max="15931" width="6.85546875" customWidth="1"/>
    <col min="15932" max="15933" width="7.5703125" customWidth="1"/>
    <col min="15934" max="15934" width="4" customWidth="1"/>
    <col min="15935" max="15935" width="4.28515625" customWidth="1"/>
    <col min="15936" max="15936" width="6.42578125" customWidth="1"/>
    <col min="15937" max="15937" width="6.5703125" customWidth="1"/>
    <col min="15938" max="15938" width="6.28515625" customWidth="1"/>
    <col min="15939" max="15939" width="6.140625" customWidth="1"/>
    <col min="15940" max="15940" width="7" customWidth="1"/>
    <col min="15941" max="15941" width="4" customWidth="1"/>
    <col min="15942" max="15942" width="4.28515625" customWidth="1"/>
    <col min="15943" max="15943" width="7.85546875" customWidth="1"/>
    <col min="15944" max="15944" width="5.7109375" customWidth="1"/>
    <col min="15945" max="15945" width="6.7109375" customWidth="1"/>
    <col min="15946" max="15946" width="6.85546875" customWidth="1"/>
    <col min="15947" max="15947" width="7.42578125" customWidth="1"/>
    <col min="15948" max="15948" width="3.5703125" customWidth="1"/>
    <col min="15949" max="15949" width="4.42578125" customWidth="1"/>
    <col min="15950" max="15950" width="6" customWidth="1"/>
    <col min="15951" max="15951" width="6.28515625" customWidth="1"/>
    <col min="15952" max="15952" width="7.42578125" customWidth="1"/>
    <col min="15953" max="15953" width="7.140625" customWidth="1"/>
    <col min="15954" max="15954" width="7.28515625" customWidth="1"/>
    <col min="15955" max="15955" width="4.42578125" customWidth="1"/>
    <col min="15956" max="15956" width="4.85546875" customWidth="1"/>
    <col min="15957" max="15957" width="7.5703125" customWidth="1"/>
    <col min="15958" max="15958" width="8.5703125" customWidth="1"/>
    <col min="15959" max="15959" width="8.85546875" customWidth="1"/>
    <col min="15960" max="15960" width="6.28515625" customWidth="1"/>
    <col min="15961" max="15961" width="7" customWidth="1"/>
    <col min="15962" max="15962" width="4" customWidth="1"/>
    <col min="15963" max="15963" width="4.42578125" customWidth="1"/>
    <col min="15964" max="15964" width="6" customWidth="1"/>
    <col min="15965" max="15965" width="7.7109375" customWidth="1"/>
    <col min="15966" max="15966" width="9.42578125" customWidth="1"/>
    <col min="15967" max="15967" width="7.5703125" customWidth="1"/>
    <col min="15968" max="15968" width="5.42578125" customWidth="1"/>
    <col min="15969" max="15969" width="7.5703125" customWidth="1"/>
    <col min="15970" max="15971" width="4.28515625" customWidth="1"/>
    <col min="15972" max="15972" width="5.140625" customWidth="1"/>
    <col min="15973" max="15973" width="7.85546875" customWidth="1"/>
    <col min="15974" max="15974" width="7.5703125" customWidth="1"/>
    <col min="15975" max="15975" width="7.28515625" customWidth="1"/>
    <col min="15976" max="15976" width="5.85546875" customWidth="1"/>
    <col min="15977" max="15977" width="7" customWidth="1"/>
    <col min="15978" max="15979" width="4.5703125" customWidth="1"/>
    <col min="15980" max="15980" width="6.5703125" customWidth="1"/>
    <col min="15981" max="15995" width="0" hidden="1" customWidth="1"/>
    <col min="15996" max="15996" width="6.5703125" customWidth="1"/>
    <col min="15997" max="15997" width="9.42578125" customWidth="1"/>
    <col min="15998" max="15998" width="11.85546875" customWidth="1"/>
    <col min="15999" max="16000" width="5.140625" customWidth="1"/>
    <col min="16001" max="16001" width="7" customWidth="1"/>
    <col min="16002" max="16002" width="21.85546875" customWidth="1"/>
    <col min="16003" max="16003" width="44.85546875" customWidth="1"/>
    <col min="16004" max="16004" width="9.42578125" customWidth="1"/>
    <col min="16005" max="16005" width="7.7109375" customWidth="1"/>
    <col min="16006" max="16011" width="4.7109375" customWidth="1"/>
    <col min="16012" max="16012" width="5" customWidth="1"/>
    <col min="16129" max="16129" width="3.5703125" customWidth="1"/>
    <col min="16130" max="16130" width="21.42578125" customWidth="1"/>
    <col min="16131" max="16131" width="40.28515625" customWidth="1"/>
    <col min="16132" max="16132" width="10.5703125" customWidth="1"/>
    <col min="16133" max="16133" width="26.7109375" customWidth="1"/>
    <col min="16134" max="16134" width="23" customWidth="1"/>
    <col min="16135" max="16135" width="12.28515625" customWidth="1"/>
    <col min="16136" max="16136" width="6.140625" customWidth="1"/>
    <col min="16137" max="16137" width="6.28515625" customWidth="1"/>
    <col min="16138" max="16138" width="6.5703125" customWidth="1"/>
    <col min="16139" max="16139" width="7.28515625" customWidth="1"/>
    <col min="16140" max="16140" width="8.140625" customWidth="1"/>
    <col min="16141" max="16141" width="6.28515625" customWidth="1"/>
    <col min="16142" max="16142" width="4.85546875" customWidth="1"/>
    <col min="16143" max="16143" width="7" customWidth="1"/>
    <col min="16144" max="16144" width="8" customWidth="1"/>
    <col min="16145" max="16146" width="7" customWidth="1"/>
    <col min="16147" max="16147" width="7.42578125" customWidth="1"/>
    <col min="16148" max="16148" width="4.140625" customWidth="1"/>
    <col min="16149" max="16149" width="6" customWidth="1"/>
    <col min="16150" max="16150" width="6.5703125" customWidth="1"/>
    <col min="16151" max="16151" width="6.42578125" customWidth="1"/>
    <col min="16152" max="16152" width="6.140625" customWidth="1"/>
    <col min="16153" max="16153" width="6" customWidth="1"/>
    <col min="16154" max="16154" width="7.42578125" customWidth="1"/>
    <col min="16155" max="16155" width="5.140625" customWidth="1"/>
    <col min="16156" max="16156" width="4.140625" customWidth="1"/>
    <col min="16157" max="16157" width="7.140625" customWidth="1"/>
    <col min="16158" max="16158" width="6.85546875" customWidth="1"/>
    <col min="16159" max="16159" width="7.7109375" customWidth="1"/>
    <col min="16160" max="16160" width="7" customWidth="1"/>
    <col min="16161" max="16161" width="8" customWidth="1"/>
    <col min="16162" max="16162" width="4.140625" customWidth="1"/>
    <col min="16163" max="16163" width="4.7109375" customWidth="1"/>
    <col min="16164" max="16164" width="7.28515625" customWidth="1"/>
    <col min="16165" max="16165" width="6.5703125" customWidth="1"/>
    <col min="16166" max="16166" width="7.7109375" customWidth="1"/>
    <col min="16167" max="16167" width="7" customWidth="1"/>
    <col min="16168" max="16168" width="7.42578125" customWidth="1"/>
    <col min="16169" max="16169" width="4.28515625" customWidth="1"/>
    <col min="16170" max="16170" width="4.7109375" customWidth="1"/>
    <col min="16171" max="16171" width="6.28515625" customWidth="1"/>
    <col min="16172" max="16172" width="6.42578125" customWidth="1"/>
    <col min="16173" max="16173" width="6.85546875" customWidth="1"/>
    <col min="16174" max="16174" width="6.7109375" customWidth="1"/>
    <col min="16175" max="16175" width="7.7109375" customWidth="1"/>
    <col min="16176" max="16176" width="3.7109375" customWidth="1"/>
    <col min="16177" max="16177" width="4.140625" customWidth="1"/>
    <col min="16178" max="16178" width="7.42578125" customWidth="1"/>
    <col min="16179" max="16179" width="6.5703125" customWidth="1"/>
    <col min="16180" max="16180" width="6.85546875" customWidth="1"/>
    <col min="16181" max="16181" width="5.5703125" customWidth="1"/>
    <col min="16182" max="16182" width="7.5703125" customWidth="1"/>
    <col min="16183" max="16183" width="4" customWidth="1"/>
    <col min="16184" max="16184" width="6.42578125" customWidth="1"/>
    <col min="16185" max="16186" width="5.85546875" customWidth="1"/>
    <col min="16187" max="16187" width="6.85546875" customWidth="1"/>
    <col min="16188" max="16189" width="7.5703125" customWidth="1"/>
    <col min="16190" max="16190" width="4" customWidth="1"/>
    <col min="16191" max="16191" width="4.28515625" customWidth="1"/>
    <col min="16192" max="16192" width="6.42578125" customWidth="1"/>
    <col min="16193" max="16193" width="6.5703125" customWidth="1"/>
    <col min="16194" max="16194" width="6.28515625" customWidth="1"/>
    <col min="16195" max="16195" width="6.140625" customWidth="1"/>
    <col min="16196" max="16196" width="7" customWidth="1"/>
    <col min="16197" max="16197" width="4" customWidth="1"/>
    <col min="16198" max="16198" width="4.28515625" customWidth="1"/>
    <col min="16199" max="16199" width="7.85546875" customWidth="1"/>
    <col min="16200" max="16200" width="5.7109375" customWidth="1"/>
    <col min="16201" max="16201" width="6.7109375" customWidth="1"/>
    <col min="16202" max="16202" width="6.85546875" customWidth="1"/>
    <col min="16203" max="16203" width="7.42578125" customWidth="1"/>
    <col min="16204" max="16204" width="3.5703125" customWidth="1"/>
    <col min="16205" max="16205" width="4.42578125" customWidth="1"/>
    <col min="16206" max="16206" width="6" customWidth="1"/>
    <col min="16207" max="16207" width="6.28515625" customWidth="1"/>
    <col min="16208" max="16208" width="7.42578125" customWidth="1"/>
    <col min="16209" max="16209" width="7.140625" customWidth="1"/>
    <col min="16210" max="16210" width="7.28515625" customWidth="1"/>
    <col min="16211" max="16211" width="4.42578125" customWidth="1"/>
    <col min="16212" max="16212" width="4.85546875" customWidth="1"/>
    <col min="16213" max="16213" width="7.5703125" customWidth="1"/>
    <col min="16214" max="16214" width="8.5703125" customWidth="1"/>
    <col min="16215" max="16215" width="8.85546875" customWidth="1"/>
    <col min="16216" max="16216" width="6.28515625" customWidth="1"/>
    <col min="16217" max="16217" width="7" customWidth="1"/>
    <col min="16218" max="16218" width="4" customWidth="1"/>
    <col min="16219" max="16219" width="4.42578125" customWidth="1"/>
    <col min="16220" max="16220" width="6" customWidth="1"/>
    <col min="16221" max="16221" width="7.7109375" customWidth="1"/>
    <col min="16222" max="16222" width="9.42578125" customWidth="1"/>
    <col min="16223" max="16223" width="7.5703125" customWidth="1"/>
    <col min="16224" max="16224" width="5.42578125" customWidth="1"/>
    <col min="16225" max="16225" width="7.5703125" customWidth="1"/>
    <col min="16226" max="16227" width="4.28515625" customWidth="1"/>
    <col min="16228" max="16228" width="5.140625" customWidth="1"/>
    <col min="16229" max="16229" width="7.85546875" customWidth="1"/>
    <col min="16230" max="16230" width="7.5703125" customWidth="1"/>
    <col min="16231" max="16231" width="7.28515625" customWidth="1"/>
    <col min="16232" max="16232" width="5.85546875" customWidth="1"/>
    <col min="16233" max="16233" width="7" customWidth="1"/>
    <col min="16234" max="16235" width="4.5703125" customWidth="1"/>
    <col min="16236" max="16236" width="6.5703125" customWidth="1"/>
    <col min="16237" max="16251" width="0" hidden="1" customWidth="1"/>
    <col min="16252" max="16252" width="6.5703125" customWidth="1"/>
    <col min="16253" max="16253" width="9.42578125" customWidth="1"/>
    <col min="16254" max="16254" width="11.85546875" customWidth="1"/>
    <col min="16255" max="16256" width="5.140625" customWidth="1"/>
    <col min="16257" max="16257" width="7" customWidth="1"/>
    <col min="16258" max="16258" width="21.85546875" customWidth="1"/>
    <col min="16259" max="16259" width="44.85546875" customWidth="1"/>
    <col min="16260" max="16260" width="9.42578125" customWidth="1"/>
    <col min="16261" max="16261" width="7.7109375" customWidth="1"/>
    <col min="16262" max="16267" width="4.7109375" customWidth="1"/>
    <col min="16268" max="16268" width="5" customWidth="1"/>
  </cols>
  <sheetData>
    <row r="1" spans="1:184" ht="19.5" customHeight="1" thickBot="1" x14ac:dyDescent="0.3">
      <c r="A1" s="85"/>
      <c r="B1" s="1"/>
      <c r="C1" s="1"/>
      <c r="D1" s="1"/>
      <c r="E1" s="1"/>
      <c r="F1" s="1"/>
      <c r="G1" s="1"/>
      <c r="H1" s="1" t="s">
        <v>0</v>
      </c>
      <c r="I1" s="1"/>
      <c r="J1" s="3">
        <v>2</v>
      </c>
      <c r="K1" s="1"/>
      <c r="L1" s="2"/>
      <c r="M1" s="1"/>
      <c r="N1" s="4"/>
      <c r="O1" s="1" t="s">
        <v>0</v>
      </c>
      <c r="P1" s="1"/>
      <c r="Q1" s="3">
        <v>2</v>
      </c>
      <c r="U1" s="1"/>
      <c r="V1" s="1"/>
      <c r="W1" s="1" t="s">
        <v>0</v>
      </c>
      <c r="X1" s="1"/>
      <c r="Y1" s="3"/>
      <c r="Z1" s="1"/>
      <c r="AA1" s="1"/>
      <c r="AB1" s="1"/>
      <c r="AC1" s="1" t="s">
        <v>0</v>
      </c>
      <c r="AD1" s="1"/>
      <c r="AE1" s="3">
        <v>3</v>
      </c>
      <c r="AF1" s="1"/>
      <c r="AG1" s="1"/>
      <c r="AH1" s="1"/>
      <c r="AI1" s="1"/>
      <c r="AJ1" s="1" t="s">
        <v>0</v>
      </c>
      <c r="AK1" s="1"/>
      <c r="AL1" s="3">
        <v>2</v>
      </c>
      <c r="AM1" s="1"/>
      <c r="AN1" s="1"/>
      <c r="AO1" s="1"/>
      <c r="AP1" s="1"/>
      <c r="AQ1" s="1" t="s">
        <v>0</v>
      </c>
      <c r="AR1" s="1"/>
      <c r="AS1" s="3">
        <v>4</v>
      </c>
      <c r="AT1" s="1"/>
      <c r="AU1" s="1"/>
      <c r="AV1" s="1"/>
      <c r="AW1" s="1"/>
      <c r="AX1" s="1" t="s">
        <v>0</v>
      </c>
      <c r="AY1" s="1"/>
      <c r="AZ1" s="3">
        <v>4</v>
      </c>
      <c r="BA1" s="1"/>
      <c r="BB1" s="1"/>
      <c r="BC1" s="1"/>
      <c r="BD1" s="1"/>
      <c r="BE1" s="1" t="s">
        <v>0</v>
      </c>
      <c r="BF1" s="1"/>
      <c r="BG1" s="3">
        <v>2</v>
      </c>
      <c r="BH1" s="1"/>
      <c r="BI1" s="1"/>
      <c r="BJ1" s="1"/>
      <c r="BK1" s="1"/>
      <c r="BL1" s="1" t="s">
        <v>0</v>
      </c>
      <c r="BM1" s="1"/>
      <c r="BN1" s="3">
        <v>4</v>
      </c>
      <c r="BO1" s="1"/>
      <c r="BP1" s="1"/>
      <c r="BQ1" s="1"/>
      <c r="BR1" s="1"/>
      <c r="BS1" s="1" t="s">
        <v>0</v>
      </c>
      <c r="BT1" s="1"/>
      <c r="BU1" s="3">
        <v>6</v>
      </c>
      <c r="BV1" s="1"/>
      <c r="BW1" s="1"/>
      <c r="BX1" s="1"/>
      <c r="BY1" s="1"/>
      <c r="BZ1" s="1" t="s">
        <v>0</v>
      </c>
      <c r="CA1" s="1"/>
      <c r="CB1" s="3">
        <v>5</v>
      </c>
      <c r="CC1" s="1"/>
      <c r="CD1" s="1"/>
      <c r="CE1" s="1"/>
      <c r="CF1" s="1"/>
      <c r="CG1" s="1" t="s">
        <v>0</v>
      </c>
      <c r="CH1" s="1"/>
      <c r="CI1" s="3">
        <v>5</v>
      </c>
      <c r="CJ1" s="1"/>
      <c r="CK1" s="1"/>
      <c r="CL1" s="1"/>
      <c r="CM1" s="1"/>
      <c r="CN1" s="1"/>
      <c r="CO1" s="1" t="s">
        <v>0</v>
      </c>
      <c r="CP1" s="1"/>
      <c r="CQ1" s="3">
        <v>6</v>
      </c>
      <c r="CR1" s="1"/>
      <c r="CS1" s="1"/>
      <c r="CT1" s="1"/>
      <c r="CU1" s="1"/>
      <c r="CV1" s="1"/>
      <c r="CW1" s="1" t="s">
        <v>0</v>
      </c>
      <c r="CX1" s="1"/>
      <c r="CY1" s="3">
        <v>6</v>
      </c>
      <c r="CZ1" s="1"/>
      <c r="DA1" s="1"/>
      <c r="DB1" s="1"/>
      <c r="DC1" s="1"/>
      <c r="DD1" s="1"/>
      <c r="DE1" s="1" t="s">
        <v>0</v>
      </c>
      <c r="DF1" s="1"/>
      <c r="DG1" s="3">
        <v>0</v>
      </c>
      <c r="DH1" s="1"/>
      <c r="DI1" s="1"/>
      <c r="DJ1" s="1"/>
      <c r="DK1" s="1"/>
      <c r="DL1" s="1"/>
      <c r="DM1" s="1" t="s">
        <v>1</v>
      </c>
      <c r="DN1" s="1"/>
      <c r="DO1" s="1"/>
      <c r="DP1" s="3">
        <v>0</v>
      </c>
      <c r="DQ1" s="3"/>
      <c r="DR1" s="1"/>
      <c r="DS1" s="1"/>
      <c r="DT1" s="1"/>
      <c r="DU1" s="1"/>
    </row>
    <row r="2" spans="1:184" s="11" customFormat="1" ht="39.75" customHeight="1" thickBot="1" x14ac:dyDescent="0.3">
      <c r="A2" s="112" t="s">
        <v>2</v>
      </c>
      <c r="B2" s="113"/>
      <c r="C2" s="113"/>
      <c r="D2" s="114"/>
      <c r="E2" s="6"/>
      <c r="F2" s="6"/>
      <c r="G2" s="6"/>
      <c r="H2" s="115" t="s">
        <v>3</v>
      </c>
      <c r="I2" s="116"/>
      <c r="J2" s="116"/>
      <c r="K2" s="116"/>
      <c r="L2" s="116"/>
      <c r="M2" s="116"/>
      <c r="N2" s="117"/>
      <c r="O2" s="118" t="s">
        <v>4</v>
      </c>
      <c r="P2" s="119"/>
      <c r="Q2" s="119"/>
      <c r="R2" s="119"/>
      <c r="S2" s="119"/>
      <c r="T2" s="119"/>
      <c r="U2" s="120"/>
      <c r="V2" s="115"/>
      <c r="W2" s="116"/>
      <c r="X2" s="116"/>
      <c r="Y2" s="116"/>
      <c r="Z2" s="116"/>
      <c r="AA2" s="116"/>
      <c r="AB2" s="121"/>
      <c r="AC2" s="122" t="s">
        <v>5</v>
      </c>
      <c r="AD2" s="123"/>
      <c r="AE2" s="123"/>
      <c r="AF2" s="123"/>
      <c r="AG2" s="123"/>
      <c r="AH2" s="123"/>
      <c r="AI2" s="124"/>
      <c r="AJ2" s="109" t="s">
        <v>6</v>
      </c>
      <c r="AK2" s="110"/>
      <c r="AL2" s="110"/>
      <c r="AM2" s="110"/>
      <c r="AN2" s="110"/>
      <c r="AO2" s="110"/>
      <c r="AP2" s="111"/>
      <c r="AQ2" s="109" t="s">
        <v>7</v>
      </c>
      <c r="AR2" s="110"/>
      <c r="AS2" s="110"/>
      <c r="AT2" s="110"/>
      <c r="AU2" s="110"/>
      <c r="AV2" s="110"/>
      <c r="AW2" s="111"/>
      <c r="AX2" s="109" t="s">
        <v>8</v>
      </c>
      <c r="AY2" s="110"/>
      <c r="AZ2" s="110"/>
      <c r="BA2" s="110"/>
      <c r="BB2" s="110"/>
      <c r="BC2" s="110"/>
      <c r="BD2" s="111"/>
      <c r="BE2" s="109" t="s">
        <v>9</v>
      </c>
      <c r="BF2" s="110"/>
      <c r="BG2" s="110"/>
      <c r="BH2" s="110"/>
      <c r="BI2" s="110"/>
      <c r="BJ2" s="110"/>
      <c r="BK2" s="111"/>
      <c r="BL2" s="109" t="s">
        <v>10</v>
      </c>
      <c r="BM2" s="110"/>
      <c r="BN2" s="110"/>
      <c r="BO2" s="110"/>
      <c r="BP2" s="110"/>
      <c r="BQ2" s="110"/>
      <c r="BR2" s="111"/>
      <c r="BS2" s="109" t="s">
        <v>11</v>
      </c>
      <c r="BT2" s="110"/>
      <c r="BU2" s="110"/>
      <c r="BV2" s="110"/>
      <c r="BW2" s="110"/>
      <c r="BX2" s="110"/>
      <c r="BY2" s="111"/>
      <c r="BZ2" s="125" t="s">
        <v>12</v>
      </c>
      <c r="CA2" s="126"/>
      <c r="CB2" s="126"/>
      <c r="CC2" s="126"/>
      <c r="CD2" s="126"/>
      <c r="CE2" s="126"/>
      <c r="CF2" s="127"/>
      <c r="CG2" s="125" t="s">
        <v>13</v>
      </c>
      <c r="CH2" s="126"/>
      <c r="CI2" s="126"/>
      <c r="CJ2" s="126"/>
      <c r="CK2" s="126"/>
      <c r="CL2" s="126"/>
      <c r="CM2" s="126"/>
      <c r="CN2" s="127"/>
      <c r="CO2" s="125" t="s">
        <v>14</v>
      </c>
      <c r="CP2" s="126"/>
      <c r="CQ2" s="126"/>
      <c r="CR2" s="126"/>
      <c r="CS2" s="126"/>
      <c r="CT2" s="126"/>
      <c r="CU2" s="126"/>
      <c r="CV2" s="127"/>
      <c r="CW2" s="125" t="s">
        <v>15</v>
      </c>
      <c r="CX2" s="126"/>
      <c r="CY2" s="126"/>
      <c r="CZ2" s="126"/>
      <c r="DA2" s="126"/>
      <c r="DB2" s="126"/>
      <c r="DC2" s="126"/>
      <c r="DD2" s="127"/>
      <c r="DE2" s="125"/>
      <c r="DF2" s="126"/>
      <c r="DG2" s="126"/>
      <c r="DH2" s="126"/>
      <c r="DI2" s="126"/>
      <c r="DJ2" s="126"/>
      <c r="DK2" s="126"/>
      <c r="DL2" s="127"/>
      <c r="DM2" s="125"/>
      <c r="DN2" s="126"/>
      <c r="DO2" s="126"/>
      <c r="DP2" s="126"/>
      <c r="DQ2" s="126"/>
      <c r="DR2" s="126"/>
      <c r="DS2" s="126"/>
      <c r="DT2" s="127"/>
      <c r="DU2" s="7" t="s">
        <v>16</v>
      </c>
      <c r="DV2" s="8">
        <f>SUM(J1,Q1,Y1,AE1,AL1,AS1,AZ1,BG1,BN1,BU1,CB1,CI1,CQ1,CY1,DG1,DP1)</f>
        <v>51</v>
      </c>
      <c r="DW2" s="9"/>
      <c r="DX2" s="10"/>
      <c r="DY2" s="10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</row>
    <row r="3" spans="1:184" s="31" customFormat="1" ht="54" customHeight="1" thickBot="1" x14ac:dyDescent="0.3">
      <c r="A3" s="12" t="s">
        <v>17</v>
      </c>
      <c r="B3" s="13" t="s">
        <v>18</v>
      </c>
      <c r="C3" s="14" t="s">
        <v>19</v>
      </c>
      <c r="D3" s="15" t="s">
        <v>20</v>
      </c>
      <c r="E3" s="16" t="s">
        <v>21</v>
      </c>
      <c r="F3" s="16" t="s">
        <v>22</v>
      </c>
      <c r="G3" s="16" t="s">
        <v>23</v>
      </c>
      <c r="H3" s="17" t="s">
        <v>24</v>
      </c>
      <c r="I3" s="18" t="s">
        <v>25</v>
      </c>
      <c r="J3" s="18" t="s">
        <v>26</v>
      </c>
      <c r="K3" s="18" t="s">
        <v>27</v>
      </c>
      <c r="L3" s="19" t="s">
        <v>28</v>
      </c>
      <c r="M3" s="18" t="s">
        <v>29</v>
      </c>
      <c r="N3" s="20" t="s">
        <v>30</v>
      </c>
      <c r="O3" s="17" t="s">
        <v>24</v>
      </c>
      <c r="P3" s="18" t="s">
        <v>25</v>
      </c>
      <c r="Q3" s="18" t="s">
        <v>26</v>
      </c>
      <c r="R3" s="18" t="s">
        <v>31</v>
      </c>
      <c r="S3" s="19" t="s">
        <v>28</v>
      </c>
      <c r="T3" s="18" t="s">
        <v>29</v>
      </c>
      <c r="U3" s="20" t="s">
        <v>30</v>
      </c>
      <c r="V3" s="17" t="s">
        <v>24</v>
      </c>
      <c r="W3" s="18" t="s">
        <v>25</v>
      </c>
      <c r="X3" s="18" t="s">
        <v>26</v>
      </c>
      <c r="Y3" s="18" t="s">
        <v>31</v>
      </c>
      <c r="Z3" s="19" t="s">
        <v>28</v>
      </c>
      <c r="AA3" s="18" t="s">
        <v>29</v>
      </c>
      <c r="AB3" s="21" t="s">
        <v>30</v>
      </c>
      <c r="AC3" s="22" t="s">
        <v>24</v>
      </c>
      <c r="AD3" s="18" t="s">
        <v>25</v>
      </c>
      <c r="AE3" s="18" t="s">
        <v>26</v>
      </c>
      <c r="AF3" s="18" t="s">
        <v>31</v>
      </c>
      <c r="AG3" s="19" t="s">
        <v>28</v>
      </c>
      <c r="AH3" s="18" t="s">
        <v>29</v>
      </c>
      <c r="AI3" s="23" t="s">
        <v>30</v>
      </c>
      <c r="AJ3" s="22" t="s">
        <v>24</v>
      </c>
      <c r="AK3" s="18" t="s">
        <v>25</v>
      </c>
      <c r="AL3" s="18" t="s">
        <v>26</v>
      </c>
      <c r="AM3" s="18" t="s">
        <v>31</v>
      </c>
      <c r="AN3" s="19" t="s">
        <v>28</v>
      </c>
      <c r="AO3" s="18" t="s">
        <v>29</v>
      </c>
      <c r="AP3" s="23" t="s">
        <v>30</v>
      </c>
      <c r="AQ3" s="22" t="s">
        <v>24</v>
      </c>
      <c r="AR3" s="18" t="s">
        <v>25</v>
      </c>
      <c r="AS3" s="18" t="s">
        <v>26</v>
      </c>
      <c r="AT3" s="18" t="s">
        <v>31</v>
      </c>
      <c r="AU3" s="19" t="s">
        <v>28</v>
      </c>
      <c r="AV3" s="18" t="s">
        <v>29</v>
      </c>
      <c r="AW3" s="23" t="s">
        <v>30</v>
      </c>
      <c r="AX3" s="22" t="s">
        <v>24</v>
      </c>
      <c r="AY3" s="18" t="s">
        <v>25</v>
      </c>
      <c r="AZ3" s="18" t="s">
        <v>26</v>
      </c>
      <c r="BA3" s="18" t="s">
        <v>31</v>
      </c>
      <c r="BB3" s="19" t="s">
        <v>28</v>
      </c>
      <c r="BC3" s="18" t="s">
        <v>29</v>
      </c>
      <c r="BD3" s="23" t="s">
        <v>30</v>
      </c>
      <c r="BE3" s="22" t="s">
        <v>24</v>
      </c>
      <c r="BF3" s="18" t="s">
        <v>25</v>
      </c>
      <c r="BG3" s="18" t="s">
        <v>26</v>
      </c>
      <c r="BH3" s="18" t="s">
        <v>31</v>
      </c>
      <c r="BI3" s="19" t="s">
        <v>28</v>
      </c>
      <c r="BJ3" s="18" t="s">
        <v>29</v>
      </c>
      <c r="BK3" s="23" t="s">
        <v>30</v>
      </c>
      <c r="BL3" s="22" t="s">
        <v>24</v>
      </c>
      <c r="BM3" s="18" t="s">
        <v>25</v>
      </c>
      <c r="BN3" s="18" t="s">
        <v>26</v>
      </c>
      <c r="BO3" s="18" t="s">
        <v>31</v>
      </c>
      <c r="BP3" s="19" t="s">
        <v>28</v>
      </c>
      <c r="BQ3" s="18" t="s">
        <v>29</v>
      </c>
      <c r="BR3" s="23" t="s">
        <v>30</v>
      </c>
      <c r="BS3" s="22" t="s">
        <v>24</v>
      </c>
      <c r="BT3" s="18" t="s">
        <v>25</v>
      </c>
      <c r="BU3" s="18" t="s">
        <v>26</v>
      </c>
      <c r="BV3" s="18" t="s">
        <v>31</v>
      </c>
      <c r="BW3" s="19" t="s">
        <v>28</v>
      </c>
      <c r="BX3" s="18" t="s">
        <v>29</v>
      </c>
      <c r="BY3" s="23" t="s">
        <v>30</v>
      </c>
      <c r="BZ3" s="22" t="s">
        <v>24</v>
      </c>
      <c r="CA3" s="18" t="s">
        <v>25</v>
      </c>
      <c r="CB3" s="18" t="s">
        <v>26</v>
      </c>
      <c r="CC3" s="18" t="s">
        <v>31</v>
      </c>
      <c r="CD3" s="19" t="s">
        <v>28</v>
      </c>
      <c r="CE3" s="18" t="s">
        <v>29</v>
      </c>
      <c r="CF3" s="23" t="s">
        <v>30</v>
      </c>
      <c r="CG3" s="22" t="s">
        <v>24</v>
      </c>
      <c r="CH3" s="18" t="s">
        <v>25</v>
      </c>
      <c r="CI3" s="18" t="s">
        <v>26</v>
      </c>
      <c r="CJ3" s="18" t="s">
        <v>31</v>
      </c>
      <c r="CK3" s="19" t="s">
        <v>28</v>
      </c>
      <c r="CL3" s="24" t="s">
        <v>32</v>
      </c>
      <c r="CM3" s="18" t="s">
        <v>29</v>
      </c>
      <c r="CN3" s="23" t="s">
        <v>30</v>
      </c>
      <c r="CO3" s="22" t="s">
        <v>24</v>
      </c>
      <c r="CP3" s="18" t="s">
        <v>25</v>
      </c>
      <c r="CQ3" s="18" t="s">
        <v>26</v>
      </c>
      <c r="CR3" s="18" t="s">
        <v>31</v>
      </c>
      <c r="CS3" s="19" t="s">
        <v>28</v>
      </c>
      <c r="CT3" s="24" t="s">
        <v>32</v>
      </c>
      <c r="CU3" s="18" t="s">
        <v>29</v>
      </c>
      <c r="CV3" s="23" t="s">
        <v>30</v>
      </c>
      <c r="CW3" s="22" t="s">
        <v>24</v>
      </c>
      <c r="CX3" s="18" t="s">
        <v>25</v>
      </c>
      <c r="CY3" s="18" t="s">
        <v>26</v>
      </c>
      <c r="CZ3" s="18" t="s">
        <v>31</v>
      </c>
      <c r="DA3" s="19" t="s">
        <v>28</v>
      </c>
      <c r="DB3" s="24" t="s">
        <v>32</v>
      </c>
      <c r="DC3" s="18" t="s">
        <v>29</v>
      </c>
      <c r="DD3" s="23" t="s">
        <v>30</v>
      </c>
      <c r="DE3" s="22" t="s">
        <v>24</v>
      </c>
      <c r="DF3" s="18" t="s">
        <v>25</v>
      </c>
      <c r="DG3" s="18" t="s">
        <v>26</v>
      </c>
      <c r="DH3" s="18" t="s">
        <v>31</v>
      </c>
      <c r="DI3" s="19" t="s">
        <v>28</v>
      </c>
      <c r="DJ3" s="24" t="s">
        <v>32</v>
      </c>
      <c r="DK3" s="18" t="s">
        <v>29</v>
      </c>
      <c r="DL3" s="23" t="s">
        <v>30</v>
      </c>
      <c r="DM3" s="22" t="s">
        <v>24</v>
      </c>
      <c r="DN3" s="18" t="s">
        <v>25</v>
      </c>
      <c r="DO3" s="18" t="s">
        <v>26</v>
      </c>
      <c r="DP3" s="18" t="s">
        <v>31</v>
      </c>
      <c r="DQ3" s="19" t="s">
        <v>28</v>
      </c>
      <c r="DR3" s="24" t="s">
        <v>32</v>
      </c>
      <c r="DS3" s="18" t="s">
        <v>29</v>
      </c>
      <c r="DT3" s="23" t="s">
        <v>30</v>
      </c>
      <c r="DU3" s="25" t="s">
        <v>33</v>
      </c>
      <c r="DV3" s="26" t="s">
        <v>34</v>
      </c>
      <c r="DW3" s="27" t="s">
        <v>35</v>
      </c>
      <c r="DX3" s="28" t="s">
        <v>36</v>
      </c>
      <c r="DY3" s="28"/>
      <c r="DZ3" s="29" t="s">
        <v>37</v>
      </c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</row>
    <row r="4" spans="1:184" s="52" customFormat="1" ht="19.5" customHeight="1" thickBot="1" x14ac:dyDescent="0.3">
      <c r="A4" s="86">
        <v>1</v>
      </c>
      <c r="B4" t="s">
        <v>38</v>
      </c>
      <c r="C4" s="32" t="s">
        <v>39</v>
      </c>
      <c r="D4" s="33" t="s">
        <v>40</v>
      </c>
      <c r="E4" s="87">
        <v>38330</v>
      </c>
      <c r="F4" t="s">
        <v>41</v>
      </c>
      <c r="G4" s="88" t="s">
        <v>42</v>
      </c>
      <c r="H4" s="34">
        <v>10</v>
      </c>
      <c r="I4" s="34">
        <v>10</v>
      </c>
      <c r="J4" s="35">
        <v>8.5</v>
      </c>
      <c r="K4" s="36">
        <f>5*(((H4*10)/100)+((I4*20)/100)+((J4*70/100)))</f>
        <v>44.75</v>
      </c>
      <c r="L4" s="37">
        <f>K4/5</f>
        <v>8.9499999999999993</v>
      </c>
      <c r="M4" s="38" t="str">
        <f>CONCATENATE(IF(K4&gt;=80,"A",IF(K4&gt;=75,"A-",IF(K4&gt;=70,"B+",IF(K4&gt;=65,"B",IF(K4&gt;=60,"B-",IF(K4&gt;=55,"C+",IF(K4&gt;=50,"C",""))))))),IF(K4&lt;=29,"F",IF(K4&lt;=34,"E",IF(K4&lt;=39,"D",IF(K4&lt;=44,"D+",IF(K4&lt;=49.99,"C-",""))))))</f>
        <v>C-</v>
      </c>
      <c r="N4" s="39">
        <f t="shared" ref="N4:N30" si="0">IF(K4&gt;=50,$J$1,0)</f>
        <v>0</v>
      </c>
      <c r="O4" s="34">
        <v>16</v>
      </c>
      <c r="P4" s="34">
        <v>16</v>
      </c>
      <c r="Q4" s="40">
        <v>14.5</v>
      </c>
      <c r="R4" s="36">
        <f>5*(((O4*10)/100)+((P4*20)/100)+((Q4*70/100)))</f>
        <v>74.75</v>
      </c>
      <c r="S4" s="37">
        <f>R4/5</f>
        <v>14.95</v>
      </c>
      <c r="T4" s="38" t="str">
        <f>CONCATENATE(IF(R4&gt;=80,"A",IF(R4&gt;=75,"A-",IF(R4&gt;=70,"B+",IF(R4&gt;=65,"B",IF(R4&gt;=60,"B-",IF(R4&gt;=55,"C+",IF(R4&gt;=50,"C",""))))))),IF(R4&lt;=29,"F",IF(R4&lt;=34,"E",IF(R4&lt;=39,"D",IF(R4&lt;=44,"D+",IF(R4&lt;=49.99,"C-",""))))))</f>
        <v>B+</v>
      </c>
      <c r="U4" s="39">
        <f t="shared" ref="U4:U30" si="1">IF(R4&gt;=50,$Q$1,0)</f>
        <v>2</v>
      </c>
      <c r="V4" s="41"/>
      <c r="W4" s="41"/>
      <c r="X4" s="41"/>
      <c r="Y4" s="36">
        <f>5*(((V4*10)/100)+((W4*20)/100)+((X4*70/100)))</f>
        <v>0</v>
      </c>
      <c r="Z4" s="37">
        <f>Y4/5</f>
        <v>0</v>
      </c>
      <c r="AA4" s="38" t="str">
        <f>CONCATENATE(IF(Y4&gt;=80,"A",IF(Y4&gt;=75,"A-",IF(Y4&gt;=70,"B+",IF(Y4&gt;=65,"B",IF(Y4&gt;=60,"B-",IF(Y4&gt;=55,"C+",IF(Y4&gt;=50,"C",""))))))),IF(Y4&lt;=29,"F",IF(Y4&lt;=34,"E",IF(Y4&lt;=39,"D",IF(Y4&lt;=44,"D+",IF(Y4&lt;=49.99,"C-",""))))))</f>
        <v>F</v>
      </c>
      <c r="AB4" s="39">
        <f t="shared" ref="AB4:AB30" si="2">IF(Y4&gt;=50,$Y$1,0)</f>
        <v>0</v>
      </c>
      <c r="AC4" s="34">
        <v>16.5</v>
      </c>
      <c r="AD4" s="34">
        <v>16.5</v>
      </c>
      <c r="AE4" s="40">
        <v>12</v>
      </c>
      <c r="AF4" s="36">
        <f>5*(((AC4*10)/100)+((AD4*20)/100)+((AE4*70/100)))</f>
        <v>66.75</v>
      </c>
      <c r="AG4" s="37">
        <f>AF4/5</f>
        <v>13.35</v>
      </c>
      <c r="AH4" s="38" t="str">
        <f>CONCATENATE(IF(AF4&gt;=80,"A",IF(AF4&gt;=75,"A-",IF(AF4&gt;=70,"B+",IF(AF4&gt;=65,"B",IF(AF4&gt;=60,"B-",IF(AF4&gt;=55,"C+",IF(AF4&gt;=50,"C",""))))))),IF(AF4&lt;=29,"F",IF(AF4&lt;=34,"E",IF(AF4&lt;=39,"D",IF(AF4&lt;=44,"D+",IF(AF4&lt;=49.99,"C-",""))))))</f>
        <v>B</v>
      </c>
      <c r="AI4" s="39">
        <f t="shared" ref="AI4:AI30" si="3">IF(AF4&gt;=50,$AE$1,0)</f>
        <v>3</v>
      </c>
      <c r="AJ4" s="34">
        <v>11.25</v>
      </c>
      <c r="AK4" s="34">
        <v>11.25</v>
      </c>
      <c r="AL4" s="40">
        <v>15</v>
      </c>
      <c r="AM4" s="36">
        <f>5*(((AJ4*10)/100)+((AK4*20)/100)+((AL4*70/100)))</f>
        <v>69.375</v>
      </c>
      <c r="AN4" s="37">
        <f>AM4/5</f>
        <v>13.875</v>
      </c>
      <c r="AO4" s="38" t="str">
        <f>CONCATENATE(IF(AM4&gt;=80,"A",IF(AM4&gt;=75,"A-",IF(AM4&gt;=70,"B+",IF(AM4&gt;=65,"B",IF(AM4&gt;=60,"B-",IF(AM4&gt;=55,"C+",IF(AM4&gt;=50,"C",""))))))),IF(AM4&lt;=29,"F",IF(AM4&lt;=34,"E",IF(AM4&lt;=39,"D",IF(AM4&lt;=44,"D+",IF(AM4&lt;=49.99,"C-",""))))))</f>
        <v>B</v>
      </c>
      <c r="AP4" s="39">
        <f t="shared" ref="AP4:AP30" si="4">IF(AM4&gt;=50,$AL$1,0)</f>
        <v>2</v>
      </c>
      <c r="AQ4" s="42">
        <v>5.5</v>
      </c>
      <c r="AR4" s="42">
        <v>5.5</v>
      </c>
      <c r="AS4" s="43">
        <v>4</v>
      </c>
      <c r="AT4" s="36">
        <f>5*(((AQ4*10)/100)+((AR4*20)/100)+((AS4*70/100)))</f>
        <v>22.25</v>
      </c>
      <c r="AU4" s="37">
        <f>AT4/5</f>
        <v>4.45</v>
      </c>
      <c r="AV4" s="38" t="str">
        <f>CONCATENATE(IF(AT4&gt;=80,"A",IF(AT4&gt;=75,"A-",IF(AT4&gt;=70,"B+",IF(AT4&gt;=65,"B",IF(AT4&gt;=60,"B-",IF(AT4&gt;=55,"C+",IF(AT4&gt;=50,"C",""))))))),IF(AT4&lt;=29,"F",IF(AT4&lt;=34,"E",IF(AT4&lt;=39,"D",IF(AT4&lt;=44,"D+",IF(AT4&lt;=49.99,"C-",""))))))</f>
        <v>F</v>
      </c>
      <c r="AW4" s="39">
        <f t="shared" ref="AW4:AW30" si="5">IF(AT4&gt;=50,$AS$1,0)</f>
        <v>0</v>
      </c>
      <c r="AX4" s="34">
        <v>10</v>
      </c>
      <c r="AY4" s="34">
        <v>10</v>
      </c>
      <c r="AZ4" s="35">
        <v>10</v>
      </c>
      <c r="BA4" s="36">
        <f>5*(((AX4*10)/100)+((AY4*20)/100)+((AZ4*70/100)))</f>
        <v>50</v>
      </c>
      <c r="BB4" s="37">
        <f>BA4/5</f>
        <v>10</v>
      </c>
      <c r="BC4" s="38" t="str">
        <f>CONCATENATE(IF(BA4&gt;=80,"A",IF(BA4&gt;=75,"A-",IF(BA4&gt;=70,"B+",IF(BA4&gt;=65,"B",IF(BA4&gt;=60,"B-",IF(BA4&gt;=55,"C+",IF(BA4&gt;=50,"C",""))))))),IF(BA4&lt;=29,"F",IF(BA4&lt;=34,"E",IF(BA4&lt;=39,"D",IF(BA4&lt;=44,"D+",IF(BA4&lt;=49.99,"C-",""))))))</f>
        <v>C</v>
      </c>
      <c r="BD4" s="39">
        <f t="shared" ref="BD4:BD30" si="6">IF(BA4&gt;=50,$AZ$1,0)</f>
        <v>4</v>
      </c>
      <c r="BE4" s="34">
        <v>11</v>
      </c>
      <c r="BF4" s="34">
        <v>11</v>
      </c>
      <c r="BG4" s="40">
        <v>10.5</v>
      </c>
      <c r="BH4" s="36">
        <f>5*(((BE4*10)/100)+((BF4*20)/100)+((BG4*70/100)))</f>
        <v>53.25</v>
      </c>
      <c r="BI4" s="37">
        <f>BH4/5</f>
        <v>10.65</v>
      </c>
      <c r="BJ4" s="38" t="str">
        <f>CONCATENATE(IF(BH4&gt;=80,"A",IF(BH4&gt;=75,"A-",IF(BH4&gt;=70,"B+",IF(BH4&gt;=65,"B",IF(BH4&gt;=60,"B-",IF(BH4&gt;=55,"C+",IF(BH4&gt;=50,"C",""))))))),IF(BH4&lt;=29,"F",IF(BH4&lt;=34,"E",IF(BH4&lt;=39,"D",IF(BH4&lt;=44,"D+",IF(BH4&lt;=49.99,"C-",""))))))</f>
        <v>C</v>
      </c>
      <c r="BK4" s="39">
        <f t="shared" ref="BK4:BK30" si="7">IF(BH4&gt;=50,$BG$1,0)</f>
        <v>2</v>
      </c>
      <c r="BL4" s="34">
        <v>11</v>
      </c>
      <c r="BM4" s="34">
        <v>11</v>
      </c>
      <c r="BN4" s="35">
        <v>10</v>
      </c>
      <c r="BO4" s="36">
        <f>5*(((BL4*10)/100)+((BM4*20)/100)+((BN4*70/100)))</f>
        <v>51.5</v>
      </c>
      <c r="BP4" s="37">
        <f>BO4/5</f>
        <v>10.3</v>
      </c>
      <c r="BQ4" s="38" t="str">
        <f>CONCATENATE(IF(BO4&gt;=80,"A",IF(BO4&gt;=75,"A-",IF(BO4&gt;=70,"B+",IF(BO4&gt;=65,"B",IF(BO4&gt;=60,"B-",IF(BO4&gt;=55,"C+",IF(BO4&gt;=50,"C",""))))))),IF(BO4&lt;=29,"F",IF(BO4&lt;=34,"E",IF(BO4&lt;=39,"D",IF(BO4&lt;=44,"D+",IF(BO4&lt;=49.99,"C-",""))))))</f>
        <v>C</v>
      </c>
      <c r="BR4" s="39">
        <f t="shared" ref="BR4:BR30" si="8">IF(BO4&gt;=50,$BN$1,0)</f>
        <v>4</v>
      </c>
      <c r="BS4" s="34">
        <v>12</v>
      </c>
      <c r="BT4" s="34">
        <v>12</v>
      </c>
      <c r="BU4" s="40">
        <v>13</v>
      </c>
      <c r="BV4" s="36">
        <f>5*(((BS4*10)/100)+((BT4*20)/100)+((BU4*70/100)))</f>
        <v>63.5</v>
      </c>
      <c r="BW4" s="37">
        <f>BV4/5</f>
        <v>12.7</v>
      </c>
      <c r="BX4" s="38" t="str">
        <f>CONCATENATE(IF(BV4&gt;=80,"A",IF(BV4&gt;=75,"A-",IF(BV4&gt;=70,"B+",IF(BV4&gt;=65,"B",IF(BV4&gt;=60,"B-",IF(BV4&gt;=55,"C+",IF(BV4&gt;=50,"C",""))))))),IF(BV4&lt;=29,"F",IF(BV4&lt;=34,"E",IF(BV4&lt;=39,"D",IF(BV4&lt;=44,"D+",IF(BV4&lt;=49.99,"C-",""))))))</f>
        <v>B-</v>
      </c>
      <c r="BY4" s="39">
        <f t="shared" ref="BY4:BY30" si="9">IF(BV4&gt;=50,$BU$1,0)</f>
        <v>6</v>
      </c>
      <c r="BZ4" s="34">
        <v>10</v>
      </c>
      <c r="CA4" s="34">
        <v>10</v>
      </c>
      <c r="CB4" s="34">
        <v>10</v>
      </c>
      <c r="CC4" s="36">
        <f>5*(((BZ4*10)/100)+((CA4*20)/100)+((CB4*70/100)))</f>
        <v>50</v>
      </c>
      <c r="CD4" s="37">
        <f>CC4/5</f>
        <v>10</v>
      </c>
      <c r="CE4" s="38" t="str">
        <f>CONCATENATE(IF(CC4&gt;=80,"A",IF(CC4&gt;=75,"A-",IF(CC4&gt;=70,"B+",IF(CC4&gt;=65,"B",IF(CC4&gt;=60,"B-",IF(CC4&gt;=55,"C+",IF(CC4&gt;=50,"C",""))))))),IF(CC4&lt;=29,"F",IF(CC4&lt;=34,"E",IF(CC4&lt;=39,"D",IF(CC4&lt;=44,"D+",IF(CC4&lt;=49.99,"C-",""))))))</f>
        <v>C</v>
      </c>
      <c r="CF4" s="39">
        <f t="shared" ref="CF4:CF30" si="10">IF(CC4&gt;=50,$CB$1,0)</f>
        <v>5</v>
      </c>
      <c r="CG4" s="44">
        <v>2.5</v>
      </c>
      <c r="CH4" s="44">
        <v>2.5</v>
      </c>
      <c r="CI4" s="45">
        <v>13.5</v>
      </c>
      <c r="CJ4" s="36">
        <f>5*(((CG4*10)/100)+((CH4*20)/100)+((CI4*70/100)))</f>
        <v>51</v>
      </c>
      <c r="CK4" s="37">
        <f>CJ4/5</f>
        <v>10.199999999999999</v>
      </c>
      <c r="CL4" s="46" t="str">
        <f>CONCATENATE(IF(CJ4&gt;=80,"4.0",IF(AND(CJ4&lt;80,CJ4&gt;=75),"3.7",IF(AND(CJ4&lt;75,CJ4&gt;=70),"3.3",IF(AND(CJ4&lt;70,CJ4&gt;=65),"3.0"," ")))),IF(AND(CJ4&lt;65,CJ4&gt;=60),"2.7",IF(AND(CJ4&lt;60,CJ4&gt;=55),"2.3",IF(AND(CJ4&lt;55,CJ4&gt;=50),"2.0",IF(AND(CJ4&lt;50,CJ4&gt;=45),"1.7",IF(AND(CJ4&lt;45,CJ4&gt;=40),"1.3",IF(AND(CJ4&lt;40,CJ4&gt;=35),"1.0",IF(CJ4&lt;35,"0.0",""))))))))</f>
        <v xml:space="preserve"> 2.0</v>
      </c>
      <c r="CM4" s="38" t="str">
        <f>CONCATENATE(IF(CJ4&gt;=80,"A",IF(CJ4&gt;=75,"A-",IF(CJ4&gt;=70,"B+",IF(CJ4&gt;=65,"B",IF(CJ4&gt;=60,"B-",IF(CJ4&gt;=55,"C+",IF(CJ4&gt;=50,"C",""))))))),IF(CJ4&lt;=29,"F",IF(CJ4&lt;=34,"E",IF(CJ4&lt;=39,"D",IF(CJ4&lt;=44,"D+",IF(CJ4&lt;=49.99,"C-",""))))))</f>
        <v>C</v>
      </c>
      <c r="CN4" s="39">
        <f t="shared" ref="CN4:CN30" si="11">IF(CK4&gt;=10,$CI$1,0)</f>
        <v>5</v>
      </c>
      <c r="CO4" s="34">
        <v>15</v>
      </c>
      <c r="CP4" s="34">
        <v>15</v>
      </c>
      <c r="CQ4" s="40">
        <v>15</v>
      </c>
      <c r="CR4" s="36">
        <f>5*(((CO4*10)/100)+((CP4*20)/100)+((CQ4*70/100)))</f>
        <v>75</v>
      </c>
      <c r="CS4" s="37">
        <f>CR4/5</f>
        <v>15</v>
      </c>
      <c r="CT4" s="46" t="str">
        <f>CONCATENATE(IF(CR4&gt;=80,"4.0",IF(AND(CR4&lt;80,CR4&gt;=75),"3.7",IF(AND(CR4&lt;75,CR4&gt;=70),"3.3",IF(AND(CR4&lt;70,CR4&gt;=65),"3.0"," ")))),IF(AND(CR4&lt;65,CR4&gt;=60),"2.7",IF(AND(CR4&lt;60,CR4&gt;=55),"2.3",IF(AND(CR4&lt;55,CR4&gt;=50),"2.0",IF(AND(CR4&lt;50,CR4&gt;=45),"1.7",IF(AND(CR4&lt;45,CR4&gt;=40),"1.3",IF(AND(CR4&lt;40,CR4&gt;=35),"1.0",IF(CR4&lt;35,"0.0",""))))))))</f>
        <v>3.7</v>
      </c>
      <c r="CU4" s="38" t="str">
        <f>CONCATENATE(IF(CR4&gt;=80,"A",IF(CR4&gt;=75,"A-",IF(CR4&gt;=70,"B+",IF(CR4&gt;=65,"B",IF(CR4&gt;=60,"B-",IF(CR4&gt;=55,"C+",IF(CR4&gt;=50,"C",""))))))),IF(CR4&lt;=29,"F",IF(CR4&lt;=34,"E",IF(CR4&lt;=39,"D",IF(CR4&lt;=44,"D+",IF(CR4&lt;=49.99,"C-",""))))))</f>
        <v>A-</v>
      </c>
      <c r="CV4" s="39">
        <f t="shared" ref="CV4:CV30" si="12">IF(CS4&gt;=10,$CQ$1,0)</f>
        <v>6</v>
      </c>
      <c r="CW4" s="34">
        <v>11</v>
      </c>
      <c r="CX4" s="34">
        <v>11</v>
      </c>
      <c r="CY4" s="45">
        <v>11</v>
      </c>
      <c r="CZ4" s="36">
        <f>5*(((CW4*10)/100)+((CX4*20)/100)+((CY4*70/100)))</f>
        <v>55</v>
      </c>
      <c r="DA4" s="37">
        <f>CZ4/5</f>
        <v>11</v>
      </c>
      <c r="DB4" s="46" t="str">
        <f>CONCATENATE(IF(CZ4&gt;=80,"4.0",IF(AND(CZ4&lt;80,CZ4&gt;=75),"3.7",IF(AND(CZ4&lt;75,CZ4&gt;=70),"3.3",IF(AND(CZ4&lt;70,CZ4&gt;=65),"3.0"," ")))),IF(AND(CZ4&lt;65,CZ4&gt;=60),"2.7",IF(AND(CZ4&lt;60,CZ4&gt;=55),"2.3",IF(AND(CZ4&lt;55,CZ4&gt;=50),"2.0",IF(AND(CZ4&lt;50,CZ4&gt;=45),"1.7",IF(AND(CZ4&lt;45,CZ4&gt;=40),"1.3",IF(AND(CZ4&lt;40,CZ4&gt;=35),"1.0",IF(CZ4&lt;35,"0.0",""))))))))</f>
        <v xml:space="preserve"> 2.3</v>
      </c>
      <c r="DC4" s="38" t="str">
        <f>CONCATENATE(IF(CZ4&gt;=80,"A",IF(CZ4&gt;=75,"A-",IF(CZ4&gt;=70,"B+",IF(CZ4&gt;=65,"B",IF(CZ4&gt;=60,"B-",IF(CZ4&gt;=55,"C+",IF(CZ4&gt;=50,"C",""))))))),IF(CZ4&lt;=29,"F",IF(CZ4&lt;=34,"E",IF(CZ4&lt;=39,"D",IF(CZ4&lt;=44,"D+",IF(CZ4&lt;=49.99,"C-",""))))))</f>
        <v>C+</v>
      </c>
      <c r="DD4" s="39">
        <f t="shared" ref="DD4:DD30" si="13">IF(DA4&gt;=10,$CY$1,0)</f>
        <v>6</v>
      </c>
      <c r="DE4" s="47">
        <f>DF4</f>
        <v>0</v>
      </c>
      <c r="DF4" s="48"/>
      <c r="DG4" s="49"/>
      <c r="DH4" s="36">
        <f>5*(((DE4*10)/100)+((DF4*20)/100)+((DG4*70/100)))</f>
        <v>0</v>
      </c>
      <c r="DI4" s="37">
        <f>DH4/5</f>
        <v>0</v>
      </c>
      <c r="DJ4" s="46" t="str">
        <f>CONCATENATE(IF(DH4&gt;=80,"4.0",IF(AND(DH4&lt;80,DH4&gt;=75),"3.7",IF(AND(DH4&lt;75,DH4&gt;=70),"3.3",IF(AND(DH4&lt;70,DH4&gt;=65),"3.0"," ")))),IF(AND(DH4&lt;65,DH4&gt;=60),"2.7",IF(AND(DH4&lt;60,DH4&gt;=55),"2.3",IF(AND(DH4&lt;55,DH4&gt;=50),"2.0",IF(AND(DH4&lt;50,DH4&gt;=45),"1.7",IF(AND(DH4&lt;45,DH4&gt;=40),"1.3",IF(AND(DH4&lt;40,DH4&gt;=35),"1.0",IF(DH4&lt;35,"0.0",""))))))))</f>
        <v xml:space="preserve"> 0.0</v>
      </c>
      <c r="DK4" s="38" t="str">
        <f>CONCATENATE(IF(DH4&gt;=80,"A",IF(DH4&gt;=75,"A-",IF(DH4&gt;=70,"B+",IF(DH4&gt;=65,"B",IF(DH4&gt;=60,"B-",IF(DH4&gt;=55,"C+",IF(DH4&gt;=50,"C",""))))))),IF(DH4&lt;=29,"F",IF(DH4&lt;=34,"E",IF(DH4&lt;=39,"D",IF(DH4&lt;=44,"D+",IF(DH4&lt;=49.99,"C-",""))))))</f>
        <v>F</v>
      </c>
      <c r="DL4" s="39">
        <f t="shared" ref="DL4:DL30" si="14">IF(DI4&gt;=10,$DG$1,0)</f>
        <v>0</v>
      </c>
      <c r="DM4" s="47">
        <f>DN4</f>
        <v>0</v>
      </c>
      <c r="DN4" s="48"/>
      <c r="DO4" s="49"/>
      <c r="DP4" s="36">
        <f>5*(((DM4*10)/100)+((DN4*20)/100)+((DO4*70/100)))</f>
        <v>0</v>
      </c>
      <c r="DQ4" s="37">
        <f>DP4/5</f>
        <v>0</v>
      </c>
      <c r="DR4" s="46" t="str">
        <f>CONCATENATE(IF(DP4&gt;=80,"4.0",IF(AND(DP4&lt;80,DP4&gt;=75),"3.7",IF(AND(DP4&lt;75,DP4&gt;=70),"3.3",IF(AND(DP4&lt;70,DP4&gt;=65),"3.0"," ")))),IF(AND(DP4&lt;65,DP4&gt;=60),"2.7",IF(AND(DP4&lt;60,DP4&gt;=55),"2.3",IF(AND(DP4&lt;55,DP4&gt;=50),"2.0",IF(AND(DP4&lt;50,DP4&gt;=45),"1.7",IF(AND(DP4&lt;45,DP4&gt;=40),"1.3",IF(AND(DP4&lt;40,DP4&gt;=35),"1.0",IF(DP4&lt;35,"0.0",""))))))))</f>
        <v xml:space="preserve"> 0.0</v>
      </c>
      <c r="DS4" s="38" t="str">
        <f>CONCATENATE(IF(DP4&gt;=80,"A",IF(DP4&gt;=75,"A-",IF(DP4&gt;=70,"B+",IF(DP4&gt;=65,"B",IF(DP4&gt;=60,"B-",IF(DP4&gt;=55,"C+",IF(DP4&gt;=50,"C",""))))))),IF(DP4&lt;=29,"F",IF(DP4&lt;=34,"E",IF(DP4&lt;=39,"D",IF(DP4&lt;=44,"D+",IF(DP4&lt;=49.99,"C-",""))))))</f>
        <v>F</v>
      </c>
      <c r="DT4" s="39">
        <f t="shared" ref="DT4:DT30" si="15">IF(DQ4&gt;=10,$DP$1,0)</f>
        <v>0</v>
      </c>
      <c r="DU4" s="50">
        <f>SUM(N4,U4,AB4,AI4,AP4,AW4,BD4,BK4,BR4,BY4,CF4,CN4,CV4,DD4,DL4,DT4)</f>
        <v>45</v>
      </c>
      <c r="DV4" s="51">
        <f t="shared" ref="DV4:DV30" si="16">((K4/5)*$J$1+(R4/5)*$Q$1+(Y4/5)*$Y$1 +(AF4/5)*$AE$1+(AM4/5)*$AL$1 + (AT4/5)*$AS$1 + (BA4/5)*$AZ$1+(BH4/5)*$BG$1+(BO4/5)*$BN$1+(BV4/5)*$BU$1 + (CC4/5)*$CB$1 + (CJ4/5)*$CI$1 +(CR4/5)*$CQ$1 + (CZ4/5)*$CY$1 +(DH4/5)*$DG$1 + (DP4/5)*$DP$1)/$DV$2</f>
        <v>11.158823529411766</v>
      </c>
      <c r="DW4" s="52">
        <f>IF(DU4=$DV$2,"ok", $DV$2-DU4)</f>
        <v>6</v>
      </c>
      <c r="DX4" s="51">
        <f t="shared" ref="DX4:DX29" si="17">A4</f>
        <v>1</v>
      </c>
      <c r="DY4" s="51">
        <f>RANK(DV4,DV$4:DV$30,0)</f>
        <v>11</v>
      </c>
      <c r="DZ4" s="52" t="str">
        <f t="shared" ref="DZ4:DZ29" si="18">C4</f>
        <v>ABENELANG  EMANE  YANN  DIMITRI</v>
      </c>
      <c r="EA4" s="53" t="s">
        <v>43</v>
      </c>
      <c r="EB4" s="54">
        <v>6</v>
      </c>
      <c r="EC4" s="128" t="s">
        <v>44</v>
      </c>
    </row>
    <row r="5" spans="1:184" s="65" customFormat="1" ht="15.75" thickBot="1" x14ac:dyDescent="0.3">
      <c r="A5" s="86">
        <v>2</v>
      </c>
      <c r="B5" t="s">
        <v>45</v>
      </c>
      <c r="C5" s="55" t="s">
        <v>46</v>
      </c>
      <c r="D5" s="33" t="s">
        <v>40</v>
      </c>
      <c r="E5" s="87">
        <v>38154</v>
      </c>
      <c r="F5" t="s">
        <v>47</v>
      </c>
      <c r="G5" s="88" t="s">
        <v>42</v>
      </c>
      <c r="H5" s="56">
        <v>12</v>
      </c>
      <c r="I5" s="56">
        <v>12</v>
      </c>
      <c r="J5" s="57">
        <v>16</v>
      </c>
      <c r="K5" s="36">
        <f>5*(((H5*10)/100)+((I5*20)/100)+((J5*70/100)))</f>
        <v>74</v>
      </c>
      <c r="L5" s="37">
        <f t="shared" ref="L5:L29" si="19">K5/5</f>
        <v>14.8</v>
      </c>
      <c r="M5" s="38" t="str">
        <f>CONCATENATE(IF(K5&gt;=80,"A",IF(K5&gt;=75,"A-",IF(K5&gt;=70,"B+",IF(K5&gt;=65,"B",IF(K5&gt;=60,"B-",IF(K5&gt;=55,"C+",IF(K5&gt;=50,"C",""))))))),IF(K5&lt;=29,"F",IF(K5&lt;=34,"E",IF(K5&lt;=39,"D",IF(K5&lt;=44,"D+",IF(K5&lt;=49.99,"C-",""))))))</f>
        <v>B+</v>
      </c>
      <c r="N5" s="39">
        <f t="shared" si="0"/>
        <v>2</v>
      </c>
      <c r="O5" s="58">
        <v>0</v>
      </c>
      <c r="P5" s="58">
        <v>0</v>
      </c>
      <c r="Q5" s="59">
        <v>15</v>
      </c>
      <c r="R5" s="36">
        <f>5*(((O5*10)/100)+((P5*20)/100)+((Q5*70/100)))</f>
        <v>52.5</v>
      </c>
      <c r="S5" s="37">
        <f t="shared" ref="S5:S29" si="20">R5/5</f>
        <v>10.5</v>
      </c>
      <c r="T5" s="38" t="str">
        <f>CONCATENATE(IF(R5&gt;=80,"A",IF(R5&gt;=75,"A-",IF(R5&gt;=70,"B+",IF(R5&gt;=65,"B",IF(R5&gt;=60,"B-",IF(R5&gt;=55,"C+",IF(R5&gt;=50,"C",""))))))),IF(R5&lt;=29,"F",IF(R5&lt;=34,"E",IF(R5&lt;=39,"D",IF(R5&lt;=44,"D+",IF(R5&lt;=49.99,"C-",""))))))</f>
        <v>C</v>
      </c>
      <c r="U5" s="39">
        <f t="shared" si="1"/>
        <v>2</v>
      </c>
      <c r="V5" s="60"/>
      <c r="W5" s="60"/>
      <c r="X5" s="89"/>
      <c r="Y5" s="36">
        <f>5*(((V5*10)/100)+((W5*20)/100)+((X5*70/100)))</f>
        <v>0</v>
      </c>
      <c r="Z5" s="37">
        <f t="shared" ref="Z5:Z29" si="21">Y5/5</f>
        <v>0</v>
      </c>
      <c r="AA5" s="38" t="str">
        <f>CONCATENATE(IF(Y5&gt;=80,"A",IF(Y5&gt;=75,"A-",IF(Y5&gt;=70,"B+",IF(Y5&gt;=65,"B",IF(Y5&gt;=60,"B-",IF(Y5&gt;=55,"C+",IF(Y5&gt;=50,"C",""))))))),IF(Y5&lt;=29,"F",IF(Y5&lt;=34,"E",IF(Y5&lt;=39,"D",IF(Y5&lt;=44,"D+",IF(Y5&lt;=49.99,"C-",""))))))</f>
        <v>F</v>
      </c>
      <c r="AB5" s="39">
        <f t="shared" si="2"/>
        <v>0</v>
      </c>
      <c r="AC5" s="56">
        <v>12</v>
      </c>
      <c r="AD5" s="56">
        <v>12</v>
      </c>
      <c r="AE5" s="57">
        <v>11.5</v>
      </c>
      <c r="AF5" s="36">
        <f>5*(((AC5*10)/100)+((AD5*20)/100)+((AE5*70/100)))</f>
        <v>58.25</v>
      </c>
      <c r="AG5" s="37">
        <f t="shared" ref="AG5:AG29" si="22">AF5/5</f>
        <v>11.65</v>
      </c>
      <c r="AH5" s="38" t="str">
        <f>CONCATENATE(IF(AF5&gt;=80,"A",IF(AF5&gt;=75,"A-",IF(AF5&gt;=70,"B+",IF(AF5&gt;=65,"B",IF(AF5&gt;=60,"B-",IF(AF5&gt;=55,"C+",IF(AF5&gt;=50,"C",""))))))),IF(AF5&lt;=29,"F",IF(AF5&lt;=34,"E",IF(AF5&lt;=39,"D",IF(AF5&lt;=44,"D+",IF(AF5&lt;=49.99,"C-",""))))))</f>
        <v>C+</v>
      </c>
      <c r="AI5" s="39">
        <f t="shared" si="3"/>
        <v>3</v>
      </c>
      <c r="AJ5" s="61">
        <v>7.5</v>
      </c>
      <c r="AK5" s="61">
        <v>7.5</v>
      </c>
      <c r="AL5" s="57">
        <v>12</v>
      </c>
      <c r="AM5" s="36">
        <f>5*(((AJ5*10)/100)+((AK5*20)/100)+((AL5*70/100)))</f>
        <v>53.25</v>
      </c>
      <c r="AN5" s="37">
        <f t="shared" ref="AN5:AN29" si="23">AM5/5</f>
        <v>10.65</v>
      </c>
      <c r="AO5" s="38" t="str">
        <f>CONCATENATE(IF(AM5&gt;=80,"A",IF(AM5&gt;=75,"A-",IF(AM5&gt;=70,"B+",IF(AM5&gt;=65,"B",IF(AM5&gt;=60,"B-",IF(AM5&gt;=55,"C+",IF(AM5&gt;=50,"C",""))))))),IF(AM5&lt;=29,"F",IF(AM5&lt;=34,"E",IF(AM5&lt;=39,"D",IF(AM5&lt;=44,"D+",IF(AM5&lt;=49.99,"C-",""))))))</f>
        <v>C</v>
      </c>
      <c r="AP5" s="39">
        <f t="shared" si="4"/>
        <v>2</v>
      </c>
      <c r="AQ5" s="58">
        <v>4.5</v>
      </c>
      <c r="AR5" s="58">
        <v>4.5</v>
      </c>
      <c r="AS5" s="62">
        <v>2</v>
      </c>
      <c r="AT5" s="36">
        <f>5*(((AQ5*10)/100)+((AR5*20)/100)+((AS5*70/100)))</f>
        <v>13.75</v>
      </c>
      <c r="AU5" s="37">
        <f t="shared" ref="AU5:AU29" si="24">AT5/5</f>
        <v>2.75</v>
      </c>
      <c r="AV5" s="38" t="str">
        <f>CONCATENATE(IF(AT5&gt;=80,"A",IF(AT5&gt;=75,"A-",IF(AT5&gt;=70,"B+",IF(AT5&gt;=65,"B",IF(AT5&gt;=60,"B-",IF(AT5&gt;=55,"C+",IF(AT5&gt;=50,"C",""))))))),IF(AT5&lt;=29,"F",IF(AT5&lt;=34,"E",IF(AT5&lt;=39,"D",IF(AT5&lt;=44,"D+",IF(AT5&lt;=49.99,"C-",""))))))</f>
        <v>F</v>
      </c>
      <c r="AW5" s="39">
        <f t="shared" si="5"/>
        <v>0</v>
      </c>
      <c r="AX5" s="56"/>
      <c r="AY5" s="56"/>
      <c r="AZ5" s="59">
        <v>6.25</v>
      </c>
      <c r="BA5" s="36">
        <f>5*(((AX5*10)/100)+((AY5*20)/100)+((AZ5*70/100)))</f>
        <v>21.875</v>
      </c>
      <c r="BB5" s="37">
        <f t="shared" ref="BB5:BB29" si="25">BA5/5</f>
        <v>4.375</v>
      </c>
      <c r="BC5" s="38" t="str">
        <f>CONCATENATE(IF(BA5&gt;=80,"A",IF(BA5&gt;=75,"A-",IF(BA5&gt;=70,"B+",IF(BA5&gt;=65,"B",IF(BA5&gt;=60,"B-",IF(BA5&gt;=55,"C+",IF(BA5&gt;=50,"C",""))))))),IF(BA5&lt;=29,"F",IF(BA5&lt;=34,"E",IF(BA5&lt;=39,"D",IF(BA5&lt;=44,"D+",IF(BA5&lt;=49.99,"C-",""))))))</f>
        <v>F</v>
      </c>
      <c r="BD5" s="39">
        <f t="shared" si="6"/>
        <v>0</v>
      </c>
      <c r="BE5" s="61">
        <v>8</v>
      </c>
      <c r="BF5" s="61">
        <v>8</v>
      </c>
      <c r="BG5" s="57">
        <v>14</v>
      </c>
      <c r="BH5" s="36">
        <f>5*(((BE5*10)/100)+((BF5*20)/100)+((BG5*70/100)))</f>
        <v>61.000000000000007</v>
      </c>
      <c r="BI5" s="37">
        <f t="shared" ref="BI5:BI29" si="26">BH5/5</f>
        <v>12.200000000000001</v>
      </c>
      <c r="BJ5" s="38" t="str">
        <f>CONCATENATE(IF(BH5&gt;=80,"A",IF(BH5&gt;=75,"A-",IF(BH5&gt;=70,"B+",IF(BH5&gt;=65,"B",IF(BH5&gt;=60,"B-",IF(BH5&gt;=55,"C+",IF(BH5&gt;=50,"C",""))))))),IF(BH5&lt;=29,"F",IF(BH5&lt;=34,"E",IF(BH5&lt;=39,"D",IF(BH5&lt;=44,"D+",IF(BH5&lt;=49.99,"C-",""))))))</f>
        <v>B-</v>
      </c>
      <c r="BK5" s="39">
        <f t="shared" si="7"/>
        <v>2</v>
      </c>
      <c r="BL5" s="56">
        <v>10</v>
      </c>
      <c r="BM5" s="56">
        <v>10</v>
      </c>
      <c r="BN5" s="57">
        <v>12.5</v>
      </c>
      <c r="BO5" s="36">
        <f>5*(((BL5*10)/100)+((BM5*20)/100)+((BN5*70/100)))</f>
        <v>58.75</v>
      </c>
      <c r="BP5" s="37">
        <f t="shared" ref="BP5:BP29" si="27">BO5/5</f>
        <v>11.75</v>
      </c>
      <c r="BQ5" s="38" t="str">
        <f>CONCATENATE(IF(BO5&gt;=80,"A",IF(BO5&gt;=75,"A-",IF(BO5&gt;=70,"B+",IF(BO5&gt;=65,"B",IF(BO5&gt;=60,"B-",IF(BO5&gt;=55,"C+",IF(BO5&gt;=50,"C",""))))))),IF(BO5&lt;=29,"F",IF(BO5&lt;=34,"E",IF(BO5&lt;=39,"D",IF(BO5&lt;=44,"D+",IF(BO5&lt;=49.99,"C-",""))))))</f>
        <v>C+</v>
      </c>
      <c r="BR5" s="39">
        <f t="shared" si="8"/>
        <v>4</v>
      </c>
      <c r="BS5" s="56">
        <v>13.75</v>
      </c>
      <c r="BT5" s="56">
        <v>13.75</v>
      </c>
      <c r="BU5" s="57">
        <v>14.75</v>
      </c>
      <c r="BV5" s="36">
        <f>5*(((BS5*10)/100)+((BT5*20)/100)+((BU5*70/100)))</f>
        <v>72.25</v>
      </c>
      <c r="BW5" s="37">
        <f t="shared" ref="BW5:BW29" si="28">BV5/5</f>
        <v>14.45</v>
      </c>
      <c r="BX5" s="38" t="str">
        <f>CONCATENATE(IF(BV5&gt;=80,"A",IF(BV5&gt;=75,"A-",IF(BV5&gt;=70,"B+",IF(BV5&gt;=65,"B",IF(BV5&gt;=60,"B-",IF(BV5&gt;=55,"C+",IF(BV5&gt;=50,"C",""))))))),IF(BV5&lt;=29,"F",IF(BV5&lt;=34,"E",IF(BV5&lt;=39,"D",IF(BV5&lt;=44,"D+",IF(BV5&lt;=49.99,"C-",""))))))</f>
        <v>B+</v>
      </c>
      <c r="BY5" s="39">
        <f t="shared" si="9"/>
        <v>6</v>
      </c>
      <c r="BZ5" s="56">
        <v>10.5</v>
      </c>
      <c r="CA5" s="56">
        <v>10.5</v>
      </c>
      <c r="CB5" s="56">
        <v>10.5</v>
      </c>
      <c r="CC5" s="36">
        <f>5*(((BZ5*10)/100)+((CA5*20)/100)+((CB5*70/100)))</f>
        <v>52.5</v>
      </c>
      <c r="CD5" s="37">
        <f t="shared" ref="CD5:CD29" si="29">CC5/5</f>
        <v>10.5</v>
      </c>
      <c r="CE5" s="38" t="str">
        <f>CONCATENATE(IF(CC5&gt;=80,"A",IF(CC5&gt;=75,"A-",IF(CC5&gt;=70,"B+",IF(CC5&gt;=65,"B",IF(CC5&gt;=60,"B-",IF(CC5&gt;=55,"C+",IF(CC5&gt;=50,"C",""))))))),IF(CC5&lt;=29,"F",IF(CC5&lt;=34,"E",IF(CC5&lt;=39,"D",IF(CC5&lt;=44,"D+",IF(CC5&lt;=49.99,"C-",""))))))</f>
        <v>C</v>
      </c>
      <c r="CF5" s="39">
        <f t="shared" si="10"/>
        <v>5</v>
      </c>
      <c r="CG5" s="61">
        <v>5.5</v>
      </c>
      <c r="CH5" s="61">
        <v>5.5</v>
      </c>
      <c r="CI5" s="63">
        <v>12</v>
      </c>
      <c r="CJ5" s="36">
        <f>5*(((CG5*10)/100)+((CH5*20)/100)+((CI5*70/100)))</f>
        <v>50.25</v>
      </c>
      <c r="CK5" s="37">
        <f t="shared" ref="CK5:CK29" si="30">CJ5/5</f>
        <v>10.050000000000001</v>
      </c>
      <c r="CL5" s="46" t="str">
        <f>CONCATENATE(IF(CJ5&gt;=80,"4.0",IF(AND(CJ5&lt;80,CJ5&gt;=75),"3.7",IF(AND(CJ5&lt;75,CJ5&gt;=70),"3.3",IF(AND(CJ5&lt;70,CJ5&gt;=65),"3.0"," ")))),IF(AND(CJ5&lt;65,CJ5&gt;=60),"2.7",IF(AND(CJ5&lt;60,CJ5&gt;=55),"2.3",IF(AND(CJ5&lt;55,CJ5&gt;=50),"2.0",IF(AND(CJ5&lt;50,CJ5&gt;=45),"1.7",IF(AND(CJ5&lt;45,CJ5&gt;=40),"1.3",IF(AND(CJ5&lt;40,CJ5&gt;=35),"1.0",IF(CJ5&lt;35,"0.0",""))))))))</f>
        <v xml:space="preserve"> 2.0</v>
      </c>
      <c r="CM5" s="38" t="str">
        <f>CONCATENATE(IF(CJ5&gt;=80,"A",IF(CJ5&gt;=75,"A-",IF(CJ5&gt;=70,"B+",IF(CJ5&gt;=65,"B",IF(CJ5&gt;=60,"B-",IF(CJ5&gt;=55,"C+",IF(CJ5&gt;=50,"C",""))))))),IF(CJ5&lt;=29,"F",IF(CJ5&lt;=34,"E",IF(CJ5&lt;=39,"D",IF(CJ5&lt;=44,"D+",IF(CJ5&lt;=49.99,"C-",""))))))</f>
        <v>C</v>
      </c>
      <c r="CN5" s="39">
        <f t="shared" si="11"/>
        <v>5</v>
      </c>
      <c r="CO5" s="56">
        <v>11.5</v>
      </c>
      <c r="CP5" s="56">
        <v>11.5</v>
      </c>
      <c r="CQ5" s="62">
        <v>6.5</v>
      </c>
      <c r="CR5" s="36">
        <f>5*(((CO5*10)/100)+((CP5*20)/100)+((CQ5*70/100)))</f>
        <v>40</v>
      </c>
      <c r="CS5" s="37">
        <f t="shared" ref="CS5:CS29" si="31">CR5/5</f>
        <v>8</v>
      </c>
      <c r="CT5" s="46" t="str">
        <f>CONCATENATE(IF(CR5&gt;=80,"4.0",IF(AND(CR5&lt;80,CR5&gt;=75),"3.7",IF(AND(CR5&lt;75,CR5&gt;=70),"3.3",IF(AND(CR5&lt;70,CR5&gt;=65),"3.0"," ")))),IF(AND(CR5&lt;65,CR5&gt;=60),"2.7",IF(AND(CR5&lt;60,CR5&gt;=55),"2.3",IF(AND(CR5&lt;55,CR5&gt;=50),"2.0",IF(AND(CR5&lt;50,CR5&gt;=45),"1.7",IF(AND(CR5&lt;45,CR5&gt;=40),"1.3",IF(AND(CR5&lt;40,CR5&gt;=35),"1.0",IF(CR5&lt;35,"0.0",""))))))))</f>
        <v xml:space="preserve"> 1.3</v>
      </c>
      <c r="CU5" s="38" t="str">
        <f>CONCATENATE(IF(CR5&gt;=80,"A",IF(CR5&gt;=75,"A-",IF(CR5&gt;=70,"B+",IF(CR5&gt;=65,"B",IF(CR5&gt;=60,"B-",IF(CR5&gt;=55,"C+",IF(CR5&gt;=50,"C",""))))))),IF(CR5&lt;=29,"F",IF(CR5&lt;=34,"E",IF(CR5&lt;=39,"D",IF(CR5&lt;=44,"D+",IF(CR5&lt;=49.99,"C-",""))))))</f>
        <v>D+</v>
      </c>
      <c r="CV5" s="39">
        <f t="shared" si="12"/>
        <v>0</v>
      </c>
      <c r="CW5" s="56">
        <v>10</v>
      </c>
      <c r="CX5" s="56">
        <v>10</v>
      </c>
      <c r="CY5" s="56">
        <v>10</v>
      </c>
      <c r="CZ5" s="36">
        <f>5*(((CW5*10)/100)+((CX5*20)/100)+((CY5*70/100)))</f>
        <v>50</v>
      </c>
      <c r="DA5" s="37">
        <f t="shared" ref="DA5:DA29" si="32">CZ5/5</f>
        <v>10</v>
      </c>
      <c r="DB5" s="46" t="str">
        <f>CONCATENATE(IF(CZ5&gt;=80,"4.0",IF(AND(CZ5&lt;80,CZ5&gt;=75),"3.7",IF(AND(CZ5&lt;75,CZ5&gt;=70),"3.3",IF(AND(CZ5&lt;70,CZ5&gt;=65),"3.0"," ")))),IF(AND(CZ5&lt;65,CZ5&gt;=60),"2.7",IF(AND(CZ5&lt;60,CZ5&gt;=55),"2.3",IF(AND(CZ5&lt;55,CZ5&gt;=50),"2.0",IF(AND(CZ5&lt;50,CZ5&gt;=45),"1.7",IF(AND(CZ5&lt;45,CZ5&gt;=40),"1.3",IF(AND(CZ5&lt;40,CZ5&gt;=35),"1.0",IF(CZ5&lt;35,"0.0",""))))))))</f>
        <v xml:space="preserve"> 2.0</v>
      </c>
      <c r="DC5" s="38" t="str">
        <f>CONCATENATE(IF(CZ5&gt;=80,"A",IF(CZ5&gt;=75,"A-",IF(CZ5&gt;=70,"B+",IF(CZ5&gt;=65,"B",IF(CZ5&gt;=60,"B-",IF(CZ5&gt;=55,"C+",IF(CZ5&gt;=50,"C",""))))))),IF(CZ5&lt;=29,"F",IF(CZ5&lt;=34,"E",IF(CZ5&lt;=39,"D",IF(CZ5&lt;=44,"D+",IF(CZ5&lt;=49.99,"C-",""))))))</f>
        <v>C</v>
      </c>
      <c r="DD5" s="39">
        <f t="shared" si="13"/>
        <v>6</v>
      </c>
      <c r="DE5" s="47">
        <f>DF5</f>
        <v>0</v>
      </c>
      <c r="DF5" s="48"/>
      <c r="DG5" s="49"/>
      <c r="DH5" s="36">
        <f>5*(((DE5*10)/100)+((DF5*20)/100)+((DG5*70/100)))</f>
        <v>0</v>
      </c>
      <c r="DI5" s="37">
        <f>DH5/5</f>
        <v>0</v>
      </c>
      <c r="DJ5" s="46" t="str">
        <f>CONCATENATE(IF(DH5&gt;=80,"4.0",IF(AND(DH5&lt;80,DH5&gt;=75),"3.7",IF(AND(DH5&lt;75,DH5&gt;=70),"3.3",IF(AND(DH5&lt;70,DH5&gt;=65),"3.0"," ")))),IF(AND(DH5&lt;65,DH5&gt;=60),"2.7",IF(AND(DH5&lt;60,DH5&gt;=55),"2.3",IF(AND(DH5&lt;55,DH5&gt;=50),"2.0",IF(AND(DH5&lt;50,DH5&gt;=45),"1.7",IF(AND(DH5&lt;45,DH5&gt;=40),"1.3",IF(AND(DH5&lt;40,DH5&gt;=35),"1.0",IF(DH5&lt;35,"0.0",""))))))))</f>
        <v xml:space="preserve"> 0.0</v>
      </c>
      <c r="DK5" s="38" t="str">
        <f>CONCATENATE(IF(DH5&gt;=80,"A",IF(DH5&gt;=75,"A-",IF(DH5&gt;=70,"B+",IF(DH5&gt;=65,"B",IF(DH5&gt;=60,"B-",IF(DH5&gt;=55,"C+",IF(DH5&gt;=50,"C",""))))))),IF(DH5&lt;=29,"F",IF(DH5&lt;=34,"E",IF(DH5&lt;=39,"D",IF(DH5&lt;=44,"D+",IF(DH5&lt;=49.99,"C-",""))))))</f>
        <v>F</v>
      </c>
      <c r="DL5" s="39">
        <f t="shared" si="14"/>
        <v>0</v>
      </c>
      <c r="DM5" s="47">
        <f>DN5</f>
        <v>0</v>
      </c>
      <c r="DN5" s="48"/>
      <c r="DO5" s="49"/>
      <c r="DP5" s="36">
        <f>5*(((DM5*10)/100)+((DN5*20)/100)+((DO5*70/100)))</f>
        <v>0</v>
      </c>
      <c r="DQ5" s="37">
        <f>DP5/5</f>
        <v>0</v>
      </c>
      <c r="DR5" s="46" t="str">
        <f>CONCATENATE(IF(DP5&gt;=80,"4.0",IF(AND(DP5&lt;80,DP5&gt;=75),"3.7",IF(AND(DP5&lt;75,DP5&gt;=70),"3.3",IF(AND(DP5&lt;70,DP5&gt;=65),"3.0"," ")))),IF(AND(DP5&lt;65,DP5&gt;=60),"2.7",IF(AND(DP5&lt;60,DP5&gt;=55),"2.3",IF(AND(DP5&lt;55,DP5&gt;=50),"2.0",IF(AND(DP5&lt;50,DP5&gt;=45),"1.7",IF(AND(DP5&lt;45,DP5&gt;=40),"1.3",IF(AND(DP5&lt;40,DP5&gt;=35),"1.0",IF(DP5&lt;35,"0.0",""))))))))</f>
        <v xml:space="preserve"> 0.0</v>
      </c>
      <c r="DS5" s="38" t="str">
        <f>CONCATENATE(IF(DP5&gt;=80,"A",IF(DP5&gt;=75,"A-",IF(DP5&gt;=70,"B+",IF(DP5&gt;=65,"B",IF(DP5&gt;=60,"B-",IF(DP5&gt;=55,"C+",IF(DP5&gt;=50,"C",""))))))),IF(DP5&lt;=29,"F",IF(DP5&lt;=34,"E",IF(DP5&lt;=39,"D",IF(DP5&lt;=44,"D+",IF(DP5&lt;=49.99,"C-",""))))))</f>
        <v>F</v>
      </c>
      <c r="DT5" s="39">
        <f t="shared" si="15"/>
        <v>0</v>
      </c>
      <c r="DU5" s="50">
        <f>SUM(N5,U5,AB5,AI5,AP5,AW5,BD5,BK5,BR5,BY5,CF5,CN5,CV5,DD5,DL5,DT5)</f>
        <v>37</v>
      </c>
      <c r="DV5" s="51">
        <f t="shared" si="16"/>
        <v>9.886274509803922</v>
      </c>
      <c r="DW5" s="52">
        <f>IF(DU5=$DV$2,"ok",$DV$2-DU5)</f>
        <v>14</v>
      </c>
      <c r="DX5" s="51">
        <f t="shared" si="17"/>
        <v>2</v>
      </c>
      <c r="DY5" s="51">
        <f t="shared" ref="DY5:DY30" si="33">RANK(DV5,DV$4:DV$30,0)</f>
        <v>16</v>
      </c>
      <c r="DZ5" s="52" t="str">
        <f t="shared" si="18"/>
        <v>AKEYAMPI N ZOGNOU  AURELIEN  SHELLY</v>
      </c>
      <c r="EA5" s="64"/>
      <c r="EB5" s="64"/>
      <c r="EC5" s="129"/>
    </row>
    <row r="6" spans="1:184" s="52" customFormat="1" ht="15.75" thickBot="1" x14ac:dyDescent="0.3">
      <c r="A6" s="86">
        <v>3</v>
      </c>
      <c r="B6" t="s">
        <v>48</v>
      </c>
      <c r="C6" t="s">
        <v>49</v>
      </c>
      <c r="D6" s="33" t="s">
        <v>40</v>
      </c>
      <c r="E6" s="87">
        <v>36350</v>
      </c>
      <c r="F6" t="s">
        <v>50</v>
      </c>
      <c r="G6" s="88" t="s">
        <v>42</v>
      </c>
      <c r="H6" s="56">
        <v>10</v>
      </c>
      <c r="I6" s="56">
        <v>10</v>
      </c>
      <c r="J6" s="57">
        <v>10</v>
      </c>
      <c r="K6" s="36">
        <f>5*(((H6*10)/100)+((I6*20)/100)+((J6*70/100)))</f>
        <v>50</v>
      </c>
      <c r="L6" s="37">
        <f t="shared" si="19"/>
        <v>10</v>
      </c>
      <c r="M6" s="38" t="str">
        <f>CONCATENATE(IF(K6&gt;=80,"A",IF(K6&gt;=75,"A-",IF(K6&gt;=70,"B+",IF(K6&gt;=65,"B",IF(K6&gt;=60,"B-",IF(K6&gt;=55,"C+",IF(K6&gt;=50,"C",""))))))),IF(K6&lt;=29,"F",IF(K6&lt;=34,"E",IF(K6&lt;=39,"D",IF(K6&lt;=44,"D+",IF(K6&lt;=49.99,"C-",""))))))</f>
        <v>C</v>
      </c>
      <c r="N6" s="39">
        <f t="shared" si="0"/>
        <v>2</v>
      </c>
      <c r="O6" s="58">
        <v>9</v>
      </c>
      <c r="P6" s="58">
        <v>9</v>
      </c>
      <c r="Q6" s="57">
        <v>10.8</v>
      </c>
      <c r="R6" s="36">
        <f>5*(((O6*10)/100)+((P6*20)/100)+((Q6*70/100)))</f>
        <v>51.3</v>
      </c>
      <c r="S6" s="37">
        <f t="shared" si="20"/>
        <v>10.26</v>
      </c>
      <c r="T6" s="38" t="str">
        <f>CONCATENATE(IF(R6&gt;=80,"A",IF(R6&gt;=75,"A-",IF(R6&gt;=70,"B+",IF(R6&gt;=65,"B",IF(R6&gt;=60,"B-",IF(R6&gt;=55,"C+",IF(R6&gt;=50,"C",""))))))),IF(R6&lt;=29,"F",IF(R6&lt;=34,"E",IF(R6&lt;=39,"D",IF(R6&lt;=44,"D+",IF(R6&lt;=49.99,"C-",""))))))</f>
        <v>C</v>
      </c>
      <c r="U6" s="39">
        <f t="shared" si="1"/>
        <v>2</v>
      </c>
      <c r="V6" s="66"/>
      <c r="W6" s="66"/>
      <c r="X6" s="60"/>
      <c r="Y6" s="36">
        <f>5*(((V6*10)/100)+((W6*20)/100)+((X6*70/100)))</f>
        <v>0</v>
      </c>
      <c r="Z6" s="37">
        <f t="shared" si="21"/>
        <v>0</v>
      </c>
      <c r="AA6" s="38" t="str">
        <f>CONCATENATE(IF(Y6&gt;=80,"A",IF(Y6&gt;=75,"A-",IF(Y6&gt;=70,"B+",IF(Y6&gt;=65,"B",IF(Y6&gt;=60,"B-",IF(Y6&gt;=55,"C+",IF(Y6&gt;=50,"C",""))))))),IF(Y6&lt;=29,"F",IF(Y6&lt;=34,"E",IF(Y6&lt;=39,"D",IF(Y6&lt;=44,"D+",IF(Y6&lt;=49.99,"C-",""))))))</f>
        <v>F</v>
      </c>
      <c r="AB6" s="39">
        <f t="shared" si="2"/>
        <v>0</v>
      </c>
      <c r="AC6" s="56">
        <v>10</v>
      </c>
      <c r="AD6" s="56">
        <v>10</v>
      </c>
      <c r="AE6" s="57">
        <v>10</v>
      </c>
      <c r="AF6" s="36">
        <f>5*(((AC6*10)/100)+((AD6*20)/100)+((AE6*70/100)))</f>
        <v>50</v>
      </c>
      <c r="AG6" s="37">
        <f t="shared" si="22"/>
        <v>10</v>
      </c>
      <c r="AH6" s="38" t="str">
        <f>CONCATENATE(IF(AF6&gt;=80,"A",IF(AF6&gt;=75,"A-",IF(AF6&gt;=70,"B+",IF(AF6&gt;=65,"B",IF(AF6&gt;=60,"B-",IF(AF6&gt;=55,"C+",IF(AF6&gt;=50,"C",""))))))),IF(AF6&lt;=29,"F",IF(AF6&lt;=34,"E",IF(AF6&lt;=39,"D",IF(AF6&lt;=44,"D+",IF(AF6&lt;=49.99,"C-",""))))))</f>
        <v>C</v>
      </c>
      <c r="AI6" s="39">
        <f t="shared" si="3"/>
        <v>3</v>
      </c>
      <c r="AJ6" s="61">
        <v>5.75</v>
      </c>
      <c r="AK6" s="61">
        <v>5.75</v>
      </c>
      <c r="AL6" s="59">
        <v>9.5</v>
      </c>
      <c r="AM6" s="36">
        <f>5*(((AJ6*10)/100)+((AK6*20)/100)+((AL6*70/100)))</f>
        <v>41.875</v>
      </c>
      <c r="AN6" s="37">
        <f t="shared" si="23"/>
        <v>8.375</v>
      </c>
      <c r="AO6" s="38" t="str">
        <f>CONCATENATE(IF(AM6&gt;=80,"A",IF(AM6&gt;=75,"A-",IF(AM6&gt;=70,"B+",IF(AM6&gt;=65,"B",IF(AM6&gt;=60,"B-",IF(AM6&gt;=55,"C+",IF(AM6&gt;=50,"C",""))))))),IF(AM6&lt;=29,"F",IF(AM6&lt;=34,"E",IF(AM6&lt;=39,"D",IF(AM6&lt;=44,"D+",IF(AM6&lt;=49.99,"C-",""))))))</f>
        <v>D+</v>
      </c>
      <c r="AP6" s="39">
        <f t="shared" si="4"/>
        <v>0</v>
      </c>
      <c r="AQ6" s="58">
        <v>5</v>
      </c>
      <c r="AR6" s="58">
        <v>5</v>
      </c>
      <c r="AS6" s="62">
        <v>0</v>
      </c>
      <c r="AT6" s="36">
        <f>5*(((AQ6*10)/100)+((AR6*20)/100)+((AS6*70/100)))</f>
        <v>7.5</v>
      </c>
      <c r="AU6" s="37">
        <f t="shared" si="24"/>
        <v>1.5</v>
      </c>
      <c r="AV6" s="38" t="str">
        <f>CONCATENATE(IF(AT6&gt;=80,"A",IF(AT6&gt;=75,"A-",IF(AT6&gt;=70,"B+",IF(AT6&gt;=65,"B",IF(AT6&gt;=60,"B-",IF(AT6&gt;=55,"C+",IF(AT6&gt;=50,"C",""))))))),IF(AT6&lt;=29,"F",IF(AT6&lt;=34,"E",IF(AT6&lt;=39,"D",IF(AT6&lt;=44,"D+",IF(AT6&lt;=49.99,"C-",""))))))</f>
        <v>F</v>
      </c>
      <c r="AW6" s="39">
        <f t="shared" si="5"/>
        <v>0</v>
      </c>
      <c r="AX6" s="56">
        <v>15</v>
      </c>
      <c r="AY6" s="56">
        <v>15</v>
      </c>
      <c r="AZ6" s="57">
        <v>15</v>
      </c>
      <c r="BA6" s="36">
        <f>5*(((AX6*10)/100)+((AY6*20)/100)+((AZ6*70/100)))</f>
        <v>75</v>
      </c>
      <c r="BB6" s="37">
        <f t="shared" si="25"/>
        <v>15</v>
      </c>
      <c r="BC6" s="38" t="str">
        <f>CONCATENATE(IF(BA6&gt;=80,"A",IF(BA6&gt;=75,"A-",IF(BA6&gt;=70,"B+",IF(BA6&gt;=65,"B",IF(BA6&gt;=60,"B-",IF(BA6&gt;=55,"C+",IF(BA6&gt;=50,"C",""))))))),IF(BA6&lt;=29,"F",IF(BA6&lt;=34,"E",IF(BA6&lt;=39,"D",IF(BA6&lt;=44,"D+",IF(BA6&lt;=49.99,"C-",""))))))</f>
        <v>A-</v>
      </c>
      <c r="BD6" s="39">
        <f t="shared" si="6"/>
        <v>4</v>
      </c>
      <c r="BE6" s="61">
        <v>9</v>
      </c>
      <c r="BF6" s="61">
        <v>9</v>
      </c>
      <c r="BG6" s="59">
        <v>8</v>
      </c>
      <c r="BH6" s="36">
        <f>5*(((BE6*10)/100)+((BF6*20)/100)+((BG6*70/100)))</f>
        <v>41.5</v>
      </c>
      <c r="BI6" s="37">
        <f t="shared" si="26"/>
        <v>8.3000000000000007</v>
      </c>
      <c r="BJ6" s="38" t="str">
        <f>CONCATENATE(IF(BH6&gt;=80,"A",IF(BH6&gt;=75,"A-",IF(BH6&gt;=70,"B+",IF(BH6&gt;=65,"B",IF(BH6&gt;=60,"B-",IF(BH6&gt;=55,"C+",IF(BH6&gt;=50,"C",""))))))),IF(BH6&lt;=29,"F",IF(BH6&lt;=34,"E",IF(BH6&lt;=39,"D",IF(BH6&lt;=44,"D+",IF(BH6&lt;=49.99,"C-",""))))))</f>
        <v>D+</v>
      </c>
      <c r="BK6" s="39">
        <f t="shared" si="7"/>
        <v>0</v>
      </c>
      <c r="BL6" s="58">
        <v>6</v>
      </c>
      <c r="BM6" s="58">
        <v>6</v>
      </c>
      <c r="BN6" s="59">
        <v>11.75</v>
      </c>
      <c r="BO6" s="36">
        <f>5*(((BL6*10)/100)+((BM6*20)/100)+((BN6*70/100)))</f>
        <v>50.124999999999993</v>
      </c>
      <c r="BP6" s="37">
        <f t="shared" si="27"/>
        <v>10.024999999999999</v>
      </c>
      <c r="BQ6" s="38" t="str">
        <f>CONCATENATE(IF(BO6&gt;=80,"A",IF(BO6&gt;=75,"A-",IF(BO6&gt;=70,"B+",IF(BO6&gt;=65,"B",IF(BO6&gt;=60,"B-",IF(BO6&gt;=55,"C+",IF(BO6&gt;=50,"C",""))))))),IF(BO6&lt;=29,"F",IF(BO6&lt;=34,"E",IF(BO6&lt;=39,"D",IF(BO6&lt;=44,"D+",IF(BO6&lt;=49.99,"C-",""))))))</f>
        <v>C</v>
      </c>
      <c r="BR6" s="39">
        <f t="shared" si="8"/>
        <v>4</v>
      </c>
      <c r="BS6" s="56">
        <v>16</v>
      </c>
      <c r="BT6" s="56">
        <v>16</v>
      </c>
      <c r="BU6" s="57">
        <v>17</v>
      </c>
      <c r="BV6" s="36">
        <f>5*(((BS6*10)/100)+((BT6*20)/100)+((BU6*70/100)))</f>
        <v>83.500000000000014</v>
      </c>
      <c r="BW6" s="37">
        <f t="shared" si="28"/>
        <v>16.700000000000003</v>
      </c>
      <c r="BX6" s="38" t="str">
        <f>CONCATENATE(IF(BV6&gt;=80,"A",IF(BV6&gt;=75,"A-",IF(BV6&gt;=70,"B+",IF(BV6&gt;=65,"B",IF(BV6&gt;=60,"B-",IF(BV6&gt;=55,"C+",IF(BV6&gt;=50,"C",""))))))),IF(BV6&lt;=29,"F",IF(BV6&lt;=34,"E",IF(BV6&lt;=39,"D",IF(BV6&lt;=44,"D+",IF(BV6&lt;=49.99,"C-",""))))))</f>
        <v>A</v>
      </c>
      <c r="BY6" s="39">
        <f t="shared" si="9"/>
        <v>6</v>
      </c>
      <c r="BZ6" s="56">
        <v>15</v>
      </c>
      <c r="CA6" s="56">
        <v>15</v>
      </c>
      <c r="CB6" s="56">
        <v>15</v>
      </c>
      <c r="CC6" s="36">
        <f>5*(((BZ6*10)/100)+((CA6*20)/100)+((CB6*70/100)))</f>
        <v>75</v>
      </c>
      <c r="CD6" s="37">
        <f t="shared" si="29"/>
        <v>15</v>
      </c>
      <c r="CE6" s="38" t="str">
        <f>CONCATENATE(IF(CC6&gt;=80,"A",IF(CC6&gt;=75,"A-",IF(CC6&gt;=70,"B+",IF(CC6&gt;=65,"B",IF(CC6&gt;=60,"B-",IF(CC6&gt;=55,"C+",IF(CC6&gt;=50,"C",""))))))),IF(CC6&lt;=29,"F",IF(CC6&lt;=34,"E",IF(CC6&lt;=39,"D",IF(CC6&lt;=44,"D+",IF(CC6&lt;=49.99,"C-",""))))))</f>
        <v>A-</v>
      </c>
      <c r="CF6" s="39">
        <f t="shared" si="10"/>
        <v>5</v>
      </c>
      <c r="CG6" s="56">
        <v>11</v>
      </c>
      <c r="CH6" s="56">
        <v>11</v>
      </c>
      <c r="CI6" s="56">
        <v>11</v>
      </c>
      <c r="CJ6" s="36">
        <f>5*(((CG6*10)/100)+((CH6*20)/100)+((CI6*70/100)))</f>
        <v>55</v>
      </c>
      <c r="CK6" s="37">
        <f t="shared" si="30"/>
        <v>11</v>
      </c>
      <c r="CL6" s="46" t="str">
        <f>CONCATENATE(IF(CJ6&gt;=80,"4.0",IF(AND(CJ6&lt;80,CJ6&gt;=75),"3.7",IF(AND(CJ6&lt;75,CJ6&gt;=70),"3.3",IF(AND(CJ6&lt;70,CJ6&gt;=65),"3.0"," ")))),IF(AND(CJ6&lt;65,CJ6&gt;=60),"2.7",IF(AND(CJ6&lt;60,CJ6&gt;=55),"2.3",IF(AND(CJ6&lt;55,CJ6&gt;=50),"2.0",IF(AND(CJ6&lt;50,CJ6&gt;=45),"1.7",IF(AND(CJ6&lt;45,CJ6&gt;=40),"1.3",IF(AND(CJ6&lt;40,CJ6&gt;=35),"1.0",IF(CJ6&lt;35,"0.0",""))))))))</f>
        <v xml:space="preserve"> 2.3</v>
      </c>
      <c r="CM6" s="38" t="str">
        <f>CONCATENATE(IF(CJ6&gt;=80,"A",IF(CJ6&gt;=75,"A-",IF(CJ6&gt;=70,"B+",IF(CJ6&gt;=65,"B",IF(CJ6&gt;=60,"B-",IF(CJ6&gt;=55,"C+",IF(CJ6&gt;=50,"C",""))))))),IF(CJ6&lt;=29,"F",IF(CJ6&lt;=34,"E",IF(CJ6&lt;=39,"D",IF(CJ6&lt;=44,"D+",IF(CJ6&lt;=49.99,"C-",""))))))</f>
        <v>C+</v>
      </c>
      <c r="CN6" s="39">
        <f t="shared" si="11"/>
        <v>5</v>
      </c>
      <c r="CO6" s="56">
        <v>10</v>
      </c>
      <c r="CP6" s="56">
        <v>10</v>
      </c>
      <c r="CQ6" s="62">
        <v>4.5</v>
      </c>
      <c r="CR6" s="36">
        <f>5*(((CO6*10)/100)+((CP6*20)/100)+((CQ6*70/100)))</f>
        <v>30.75</v>
      </c>
      <c r="CS6" s="37">
        <f t="shared" si="31"/>
        <v>6.15</v>
      </c>
      <c r="CT6" s="46" t="str">
        <f>CONCATENATE(IF(CR6&gt;=80,"4.0",IF(AND(CR6&lt;80,CR6&gt;=75),"3.7",IF(AND(CR6&lt;75,CR6&gt;=70),"3.3",IF(AND(CR6&lt;70,CR6&gt;=65),"3.0"," ")))),IF(AND(CR6&lt;65,CR6&gt;=60),"2.7",IF(AND(CR6&lt;60,CR6&gt;=55),"2.3",IF(AND(CR6&lt;55,CR6&gt;=50),"2.0",IF(AND(CR6&lt;50,CR6&gt;=45),"1.7",IF(AND(CR6&lt;45,CR6&gt;=40),"1.3",IF(AND(CR6&lt;40,CR6&gt;=35),"1.0",IF(CR6&lt;35,"0.0",""))))))))</f>
        <v xml:space="preserve"> 0.0</v>
      </c>
      <c r="CU6" s="38" t="str">
        <f>CONCATENATE(IF(CR6&gt;=80,"A",IF(CR6&gt;=75,"A-",IF(CR6&gt;=70,"B+",IF(CR6&gt;=65,"B",IF(CR6&gt;=60,"B-",IF(CR6&gt;=55,"C+",IF(CR6&gt;=50,"C",""))))))),IF(CR6&lt;=29,"F",IF(CR6&lt;=34,"E",IF(CR6&lt;=39,"D",IF(CR6&lt;=44,"D+",IF(CR6&lt;=49.99,"C-",""))))))</f>
        <v>E</v>
      </c>
      <c r="CV6" s="39">
        <f t="shared" si="12"/>
        <v>0</v>
      </c>
      <c r="CW6" s="56">
        <v>16.5</v>
      </c>
      <c r="CX6" s="56">
        <v>16.5</v>
      </c>
      <c r="CY6" s="56">
        <v>16.5</v>
      </c>
      <c r="CZ6" s="36">
        <f>5*(((CW6*10)/100)+((CX6*20)/100)+((CY6*70/100)))</f>
        <v>82.5</v>
      </c>
      <c r="DA6" s="37">
        <f t="shared" si="32"/>
        <v>16.5</v>
      </c>
      <c r="DB6" s="46" t="str">
        <f>CONCATENATE(IF(CZ6&gt;=80,"4.0",IF(AND(CZ6&lt;80,CZ6&gt;=75),"3.7",IF(AND(CZ6&lt;75,CZ6&gt;=70),"3.3",IF(AND(CZ6&lt;70,CZ6&gt;=65),"3.0"," ")))),IF(AND(CZ6&lt;65,CZ6&gt;=60),"2.7",IF(AND(CZ6&lt;60,CZ6&gt;=55),"2.3",IF(AND(CZ6&lt;55,CZ6&gt;=50),"2.0",IF(AND(CZ6&lt;50,CZ6&gt;=45),"1.7",IF(AND(CZ6&lt;45,CZ6&gt;=40),"1.3",IF(AND(CZ6&lt;40,CZ6&gt;=35),"1.0",IF(CZ6&lt;35,"0.0",""))))))))</f>
        <v>4.0</v>
      </c>
      <c r="DC6" s="38" t="str">
        <f>CONCATENATE(IF(CZ6&gt;=80,"A",IF(CZ6&gt;=75,"A-",IF(CZ6&gt;=70,"B+",IF(CZ6&gt;=65,"B",IF(CZ6&gt;=60,"B-",IF(CZ6&gt;=55,"C+",IF(CZ6&gt;=50,"C",""))))))),IF(CZ6&lt;=29,"F",IF(CZ6&lt;=34,"E",IF(CZ6&lt;=39,"D",IF(CZ6&lt;=44,"D+",IF(CZ6&lt;=49.99,"C-",""))))))</f>
        <v>A</v>
      </c>
      <c r="DD6" s="39">
        <f t="shared" si="13"/>
        <v>6</v>
      </c>
      <c r="DE6" s="47">
        <f>DF6</f>
        <v>0</v>
      </c>
      <c r="DF6" s="48"/>
      <c r="DG6" s="49"/>
      <c r="DH6" s="36">
        <f>5*(((DE6*10)/100)+((DF6*20)/100)+((DG6*70/100)))</f>
        <v>0</v>
      </c>
      <c r="DI6" s="37">
        <f>DH6/5</f>
        <v>0</v>
      </c>
      <c r="DJ6" s="46" t="str">
        <f>CONCATENATE(IF(DH6&gt;=80,"4.0",IF(AND(DH6&lt;80,DH6&gt;=75),"3.7",IF(AND(DH6&lt;75,DH6&gt;=70),"3.3",IF(AND(DH6&lt;70,DH6&gt;=65),"3.0"," ")))),IF(AND(DH6&lt;65,DH6&gt;=60),"2.7",IF(AND(DH6&lt;60,DH6&gt;=55),"2.3",IF(AND(DH6&lt;55,DH6&gt;=50),"2.0",IF(AND(DH6&lt;50,DH6&gt;=45),"1.7",IF(AND(DH6&lt;45,DH6&gt;=40),"1.3",IF(AND(DH6&lt;40,DH6&gt;=35),"1.0",IF(DH6&lt;35,"0.0",""))))))))</f>
        <v xml:space="preserve"> 0.0</v>
      </c>
      <c r="DK6" s="38" t="str">
        <f>CONCATENATE(IF(DH6&gt;=80,"A",IF(DH6&gt;=75,"A-",IF(DH6&gt;=70,"B+",IF(DH6&gt;=65,"B",IF(DH6&gt;=60,"B-",IF(DH6&gt;=55,"C+",IF(DH6&gt;=50,"C",""))))))),IF(DH6&lt;=29,"F",IF(DH6&lt;=34,"E",IF(DH6&lt;=39,"D",IF(DH6&lt;=44,"D+",IF(DH6&lt;=49.99,"C-",""))))))</f>
        <v>F</v>
      </c>
      <c r="DL6" s="39">
        <f t="shared" si="14"/>
        <v>0</v>
      </c>
      <c r="DM6" s="47">
        <f>DN6</f>
        <v>0</v>
      </c>
      <c r="DN6" s="48"/>
      <c r="DO6" s="49"/>
      <c r="DP6" s="36">
        <f>5*(((DM6*10)/100)+((DN6*20)/100)+((DO6*70/100)))</f>
        <v>0</v>
      </c>
      <c r="DQ6" s="37">
        <f>DP6/5</f>
        <v>0</v>
      </c>
      <c r="DR6" s="46" t="str">
        <f>CONCATENATE(IF(DP6&gt;=80,"4.0",IF(AND(DP6&lt;80,DP6&gt;=75),"3.7",IF(AND(DP6&lt;75,DP6&gt;=70),"3.3",IF(AND(DP6&lt;70,DP6&gt;=65),"3.0"," ")))),IF(AND(DP6&lt;65,DP6&gt;=60),"2.7",IF(AND(DP6&lt;60,DP6&gt;=55),"2.3",IF(AND(DP6&lt;55,DP6&gt;=50),"2.0",IF(AND(DP6&lt;50,DP6&gt;=45),"1.7",IF(AND(DP6&lt;45,DP6&gt;=40),"1.3",IF(AND(DP6&lt;40,DP6&gt;=35),"1.0",IF(DP6&lt;35,"0.0",""))))))))</f>
        <v xml:space="preserve"> 0.0</v>
      </c>
      <c r="DS6" s="38" t="str">
        <f>CONCATENATE(IF(DP6&gt;=80,"A",IF(DP6&gt;=75,"A-",IF(DP6&gt;=70,"B+",IF(DP6&gt;=65,"B",IF(DP6&gt;=60,"B-",IF(DP6&gt;=55,"C+",IF(DP6&gt;=50,"C",""))))))),IF(DP6&lt;=29,"F",IF(DP6&lt;=34,"E",IF(DP6&lt;=39,"D",IF(DP6&lt;=44,"D+",IF(DP6&lt;=49.99,"C-",""))))))</f>
        <v>F</v>
      </c>
      <c r="DT6" s="39">
        <f t="shared" si="15"/>
        <v>0</v>
      </c>
      <c r="DU6" s="50">
        <f>SUM(N6,U6,AB6,AI6,AP6,AW6,BD6,BK6,BR6,BY6,CF6,CN6,CV6,DD6,DL6,DT6)</f>
        <v>37</v>
      </c>
      <c r="DV6" s="51">
        <f t="shared" si="16"/>
        <v>11.295490196078431</v>
      </c>
      <c r="DW6" s="52">
        <f>IF(DU6=$DV$2,"ok", $DV$2-DU6)</f>
        <v>14</v>
      </c>
      <c r="DX6" s="51">
        <f t="shared" si="17"/>
        <v>3</v>
      </c>
      <c r="DY6" s="51">
        <f t="shared" si="33"/>
        <v>10</v>
      </c>
      <c r="DZ6" s="52" t="str">
        <f t="shared" si="18"/>
        <v>AKOULOU AMOUGUI NJANKOUO FERDINAND BORIS</v>
      </c>
      <c r="EA6" s="53" t="s">
        <v>51</v>
      </c>
      <c r="EB6" s="54">
        <f>MAX(DV4:DV9)</f>
        <v>11.295490196078431</v>
      </c>
      <c r="EC6" s="129"/>
    </row>
    <row r="7" spans="1:184" s="52" customFormat="1" ht="15.75" thickBot="1" x14ac:dyDescent="0.3">
      <c r="A7" s="86">
        <v>4</v>
      </c>
      <c r="B7" t="s">
        <v>52</v>
      </c>
      <c r="C7" s="55" t="s">
        <v>53</v>
      </c>
      <c r="D7" s="33" t="s">
        <v>40</v>
      </c>
      <c r="E7" s="87">
        <v>36909</v>
      </c>
      <c r="F7" t="s">
        <v>102</v>
      </c>
      <c r="G7" s="67" t="s">
        <v>57</v>
      </c>
      <c r="H7" s="61">
        <v>3</v>
      </c>
      <c r="I7" s="61">
        <v>3</v>
      </c>
      <c r="J7" s="59">
        <v>3</v>
      </c>
      <c r="K7" s="36">
        <f t="shared" ref="K7:K29" si="34">5*(((H7*10)/100)+((I7*20)/100)+((J7*70/100)))</f>
        <v>15</v>
      </c>
      <c r="L7" s="37">
        <f t="shared" si="19"/>
        <v>3</v>
      </c>
      <c r="M7" s="38" t="str">
        <f t="shared" ref="M7:M29" si="35">CONCATENATE(IF(K7&gt;=80,"A",IF(K7&gt;=75,"A-",IF(K7&gt;=70,"B+",IF(K7&gt;=65,"B",IF(K7&gt;=60,"B-",IF(K7&gt;=55,"C+",IF(K7&gt;=50,"C",""))))))),IF(K7&lt;=29,"F",IF(K7&lt;=34,"E",IF(K7&lt;=39,"D",IF(K7&lt;=44,"D+",IF(K7&lt;=49.99,"C-",""))))))</f>
        <v>F</v>
      </c>
      <c r="N7" s="39">
        <f t="shared" si="0"/>
        <v>0</v>
      </c>
      <c r="O7" s="58">
        <v>7</v>
      </c>
      <c r="P7" s="58">
        <v>7</v>
      </c>
      <c r="Q7" s="57">
        <v>12.75</v>
      </c>
      <c r="R7" s="36">
        <f t="shared" ref="R7:R29" si="36">5*(((O7*10)/100)+((P7*20)/100)+((Q7*70/100)))</f>
        <v>55.125</v>
      </c>
      <c r="S7" s="37">
        <f t="shared" si="20"/>
        <v>11.025</v>
      </c>
      <c r="T7" s="38" t="str">
        <f t="shared" ref="T7:T29" si="37">CONCATENATE(IF(R7&gt;=80,"A",IF(R7&gt;=75,"A-",IF(R7&gt;=70,"B+",IF(R7&gt;=65,"B",IF(R7&gt;=60,"B-",IF(R7&gt;=55,"C+",IF(R7&gt;=50,"C",""))))))),IF(R7&lt;=29,"F",IF(R7&lt;=34,"E",IF(R7&lt;=39,"D",IF(R7&lt;=44,"D+",IF(R7&lt;=49.99,"C-",""))))))</f>
        <v>C+</v>
      </c>
      <c r="U7" s="39">
        <f t="shared" si="1"/>
        <v>2</v>
      </c>
      <c r="V7" s="60"/>
      <c r="W7" s="60"/>
      <c r="X7" s="60"/>
      <c r="Y7" s="36">
        <f t="shared" ref="Y7:Y29" si="38">5*(((V7*10)/100)+((W7*20)/100)+((X7*70/100)))</f>
        <v>0</v>
      </c>
      <c r="Z7" s="37">
        <f t="shared" si="21"/>
        <v>0</v>
      </c>
      <c r="AA7" s="38" t="str">
        <f t="shared" ref="AA7:AA29" si="39">CONCATENATE(IF(Y7&gt;=80,"A",IF(Y7&gt;=75,"A-",IF(Y7&gt;=70,"B+",IF(Y7&gt;=65,"B",IF(Y7&gt;=60,"B-",IF(Y7&gt;=55,"C+",IF(Y7&gt;=50,"C",""))))))),IF(Y7&lt;=29,"F",IF(Y7&lt;=34,"E",IF(Y7&lt;=39,"D",IF(Y7&lt;=44,"D+",IF(Y7&lt;=49.99,"C-",""))))))</f>
        <v>F</v>
      </c>
      <c r="AB7" s="39">
        <f t="shared" si="2"/>
        <v>0</v>
      </c>
      <c r="AC7" s="56">
        <v>10</v>
      </c>
      <c r="AD7" s="56">
        <v>10</v>
      </c>
      <c r="AE7" s="57">
        <v>10.5</v>
      </c>
      <c r="AF7" s="36">
        <f t="shared" ref="AF7:AF29" si="40">5*(((AC7*10)/100)+((AD7*20)/100)+((AE7*70/100)))</f>
        <v>51.75</v>
      </c>
      <c r="AG7" s="37">
        <f t="shared" si="22"/>
        <v>10.35</v>
      </c>
      <c r="AH7" s="38" t="str">
        <f t="shared" ref="AH7:AH29" si="41">CONCATENATE(IF(AF7&gt;=80,"A",IF(AF7&gt;=75,"A-",IF(AF7&gt;=70,"B+",IF(AF7&gt;=65,"B",IF(AF7&gt;=60,"B-",IF(AF7&gt;=55,"C+",IF(AF7&gt;=50,"C",""))))))),IF(AF7&lt;=29,"F",IF(AF7&lt;=34,"E",IF(AF7&lt;=39,"D",IF(AF7&lt;=44,"D+",IF(AF7&lt;=49.99,"C-",""))))))</f>
        <v>C</v>
      </c>
      <c r="AI7" s="39">
        <f t="shared" si="3"/>
        <v>3</v>
      </c>
      <c r="AJ7" s="61">
        <v>8.5</v>
      </c>
      <c r="AK7" s="61">
        <v>8.5</v>
      </c>
      <c r="AL7" s="59">
        <v>5</v>
      </c>
      <c r="AM7" s="36">
        <f t="shared" ref="AM7:AM29" si="42">5*(((AJ7*10)/100)+((AK7*20)/100)+((AL7*70/100)))</f>
        <v>30.25</v>
      </c>
      <c r="AN7" s="37">
        <f t="shared" si="23"/>
        <v>6.05</v>
      </c>
      <c r="AO7" s="38" t="str">
        <f t="shared" ref="AO7:AO29" si="43">CONCATENATE(IF(AM7&gt;=80,"A",IF(AM7&gt;=75,"A-",IF(AM7&gt;=70,"B+",IF(AM7&gt;=65,"B",IF(AM7&gt;=60,"B-",IF(AM7&gt;=55,"C+",IF(AM7&gt;=50,"C",""))))))),IF(AM7&lt;=29,"F",IF(AM7&lt;=34,"E",IF(AM7&lt;=39,"D",IF(AM7&lt;=44,"D+",IF(AM7&lt;=49.99,"C-",""))))))</f>
        <v>E</v>
      </c>
      <c r="AP7" s="39">
        <f t="shared" si="4"/>
        <v>0</v>
      </c>
      <c r="AQ7" s="58">
        <v>4</v>
      </c>
      <c r="AR7" s="58">
        <v>4</v>
      </c>
      <c r="AS7" s="62">
        <v>1</v>
      </c>
      <c r="AT7" s="36">
        <f t="shared" ref="AT7:AT29" si="44">5*(((AQ7*10)/100)+((AR7*20)/100)+((AS7*70/100)))</f>
        <v>9.5</v>
      </c>
      <c r="AU7" s="37">
        <f t="shared" si="24"/>
        <v>1.9</v>
      </c>
      <c r="AV7" s="38" t="str">
        <f t="shared" ref="AV7:AV29" si="45">CONCATENATE(IF(AT7&gt;=80,"A",IF(AT7&gt;=75,"A-",IF(AT7&gt;=70,"B+",IF(AT7&gt;=65,"B",IF(AT7&gt;=60,"B-",IF(AT7&gt;=55,"C+",IF(AT7&gt;=50,"C",""))))))),IF(AT7&lt;=29,"F",IF(AT7&lt;=34,"E",IF(AT7&lt;=39,"D",IF(AT7&lt;=44,"D+",IF(AT7&lt;=49.99,"C-",""))))))</f>
        <v>F</v>
      </c>
      <c r="AW7" s="39">
        <f t="shared" si="5"/>
        <v>0</v>
      </c>
      <c r="AX7" s="56">
        <v>1</v>
      </c>
      <c r="AY7" s="56">
        <v>1</v>
      </c>
      <c r="AZ7" s="62">
        <v>1</v>
      </c>
      <c r="BA7" s="36">
        <f t="shared" ref="BA7:BA29" si="46">5*(((AX7*10)/100)+((AY7*20)/100)+((AZ7*70/100)))</f>
        <v>5</v>
      </c>
      <c r="BB7" s="37">
        <f t="shared" si="25"/>
        <v>1</v>
      </c>
      <c r="BC7" s="38" t="str">
        <f t="shared" ref="BC7:BC29" si="47">CONCATENATE(IF(BA7&gt;=80,"A",IF(BA7&gt;=75,"A-",IF(BA7&gt;=70,"B+",IF(BA7&gt;=65,"B",IF(BA7&gt;=60,"B-",IF(BA7&gt;=55,"C+",IF(BA7&gt;=50,"C",""))))))),IF(BA7&lt;=29,"F",IF(BA7&lt;=34,"E",IF(BA7&lt;=39,"D",IF(BA7&lt;=44,"D+",IF(BA7&lt;=49.99,"C-",""))))))</f>
        <v>F</v>
      </c>
      <c r="BD7" s="39">
        <f t="shared" si="6"/>
        <v>0</v>
      </c>
      <c r="BE7" s="61">
        <v>7</v>
      </c>
      <c r="BF7" s="61">
        <v>7</v>
      </c>
      <c r="BG7" s="59">
        <v>5</v>
      </c>
      <c r="BH7" s="36">
        <f t="shared" ref="BH7:BH29" si="48">5*(((BE7*10)/100)+((BF7*20)/100)+((BG7*70/100)))</f>
        <v>28</v>
      </c>
      <c r="BI7" s="37">
        <f t="shared" si="26"/>
        <v>5.6</v>
      </c>
      <c r="BJ7" s="38" t="str">
        <f t="shared" ref="BJ7:BJ29" si="49">CONCATENATE(IF(BH7&gt;=80,"A",IF(BH7&gt;=75,"A-",IF(BH7&gt;=70,"B+",IF(BH7&gt;=65,"B",IF(BH7&gt;=60,"B-",IF(BH7&gt;=55,"C+",IF(BH7&gt;=50,"C",""))))))),IF(BH7&lt;=29,"F",IF(BH7&lt;=34,"E",IF(BH7&lt;=39,"D",IF(BH7&lt;=44,"D+",IF(BH7&lt;=49.99,"C-",""))))))</f>
        <v>F</v>
      </c>
      <c r="BK7" s="39">
        <f t="shared" si="7"/>
        <v>0</v>
      </c>
      <c r="BL7" s="58">
        <v>7</v>
      </c>
      <c r="BM7" s="58">
        <v>7</v>
      </c>
      <c r="BN7" s="59">
        <v>4.5</v>
      </c>
      <c r="BO7" s="36">
        <f t="shared" ref="BO7:BO29" si="50">5*(((BL7*10)/100)+((BM7*20)/100)+((BN7*70/100)))</f>
        <v>26.25</v>
      </c>
      <c r="BP7" s="37">
        <f t="shared" si="27"/>
        <v>5.25</v>
      </c>
      <c r="BQ7" s="38" t="str">
        <f t="shared" ref="BQ7:BQ29" si="51">CONCATENATE(IF(BO7&gt;=80,"A",IF(BO7&gt;=75,"A-",IF(BO7&gt;=70,"B+",IF(BO7&gt;=65,"B",IF(BO7&gt;=60,"B-",IF(BO7&gt;=55,"C+",IF(BO7&gt;=50,"C",""))))))),IF(BO7&lt;=29,"F",IF(BO7&lt;=34,"E",IF(BO7&lt;=39,"D",IF(BO7&lt;=44,"D+",IF(BO7&lt;=49.99,"C-",""))))))</f>
        <v>F</v>
      </c>
      <c r="BR7" s="39">
        <f t="shared" si="8"/>
        <v>0</v>
      </c>
      <c r="BS7" s="56">
        <v>3</v>
      </c>
      <c r="BT7" s="56">
        <v>3</v>
      </c>
      <c r="BU7" s="62">
        <v>3</v>
      </c>
      <c r="BV7" s="36">
        <f t="shared" ref="BV7:BV29" si="52">5*(((BS7*10)/100)+((BT7*20)/100)+((BU7*70/100)))</f>
        <v>15</v>
      </c>
      <c r="BW7" s="37">
        <f t="shared" si="28"/>
        <v>3</v>
      </c>
      <c r="BX7" s="38" t="str">
        <f t="shared" ref="BX7:BX29" si="53">CONCATENATE(IF(BV7&gt;=80,"A",IF(BV7&gt;=75,"A-",IF(BV7&gt;=70,"B+",IF(BV7&gt;=65,"B",IF(BV7&gt;=60,"B-",IF(BV7&gt;=55,"C+",IF(BV7&gt;=50,"C",""))))))),IF(BV7&lt;=29,"F",IF(BV7&lt;=34,"E",IF(BV7&lt;=39,"D",IF(BV7&lt;=44,"D+",IF(BV7&lt;=49.99,"C-",""))))))</f>
        <v>F</v>
      </c>
      <c r="BY7" s="39">
        <f t="shared" si="9"/>
        <v>0</v>
      </c>
      <c r="BZ7" s="61"/>
      <c r="CA7" s="61"/>
      <c r="CB7" s="61"/>
      <c r="CC7" s="36">
        <f t="shared" ref="CC7:CC29" si="54">5*(((BZ7*10)/100)+((CA7*20)/100)+((CB7*70/100)))</f>
        <v>0</v>
      </c>
      <c r="CD7" s="37">
        <f t="shared" si="29"/>
        <v>0</v>
      </c>
      <c r="CE7" s="38" t="str">
        <f t="shared" ref="CE7:CE29" si="55">CONCATENATE(IF(CC7&gt;=80,"A",IF(CC7&gt;=75,"A-",IF(CC7&gt;=70,"B+",IF(CC7&gt;=65,"B",IF(CC7&gt;=60,"B-",IF(CC7&gt;=55,"C+",IF(CC7&gt;=50,"C",""))))))),IF(CC7&lt;=29,"F",IF(CC7&lt;=34,"E",IF(CC7&lt;=39,"D",IF(CC7&lt;=44,"D+",IF(CC7&lt;=49.99,"C-",""))))))</f>
        <v>F</v>
      </c>
      <c r="CF7" s="39">
        <f t="shared" si="10"/>
        <v>0</v>
      </c>
      <c r="CG7" s="61">
        <v>1.75</v>
      </c>
      <c r="CH7" s="61">
        <v>1.75</v>
      </c>
      <c r="CI7" s="63">
        <v>1.75</v>
      </c>
      <c r="CJ7" s="36">
        <f t="shared" ref="CJ7:CJ29" si="56">5*(((CG7*10)/100)+((CH7*20)/100)+((CI7*70/100)))</f>
        <v>8.75</v>
      </c>
      <c r="CK7" s="37">
        <f t="shared" si="30"/>
        <v>1.75</v>
      </c>
      <c r="CL7" s="46" t="str">
        <f t="shared" ref="CL7:CL29" si="57">CONCATENATE(IF(CJ7&gt;=80,"4.0",IF(AND(CJ7&lt;80,CJ7&gt;=75),"3.7",IF(AND(CJ7&lt;75,CJ7&gt;=70),"3.3",IF(AND(CJ7&lt;70,CJ7&gt;=65),"3.0"," ")))),IF(AND(CJ7&lt;65,CJ7&gt;=60),"2.7",IF(AND(CJ7&lt;60,CJ7&gt;=55),"2.3",IF(AND(CJ7&lt;55,CJ7&gt;=50),"2.0",IF(AND(CJ7&lt;50,CJ7&gt;=45),"1.7",IF(AND(CJ7&lt;45,CJ7&gt;=40),"1.3",IF(AND(CJ7&lt;40,CJ7&gt;=35),"1.0",IF(CJ7&lt;35,"0.0",""))))))))</f>
        <v xml:space="preserve"> 0.0</v>
      </c>
      <c r="CM7" s="38" t="str">
        <f t="shared" ref="CM7:CM29" si="58">CONCATENATE(IF(CJ7&gt;=80,"A",IF(CJ7&gt;=75,"A-",IF(CJ7&gt;=70,"B+",IF(CJ7&gt;=65,"B",IF(CJ7&gt;=60,"B-",IF(CJ7&gt;=55,"C+",IF(CJ7&gt;=50,"C",""))))))),IF(CJ7&lt;=29,"F",IF(CJ7&lt;=34,"E",IF(CJ7&lt;=39,"D",IF(CJ7&lt;=44,"D+",IF(CJ7&lt;=49.99,"C-",""))))))</f>
        <v>F</v>
      </c>
      <c r="CN7" s="39">
        <f t="shared" si="11"/>
        <v>0</v>
      </c>
      <c r="CO7" s="58">
        <v>5</v>
      </c>
      <c r="CP7" s="58">
        <v>5</v>
      </c>
      <c r="CQ7" s="57">
        <v>14.5</v>
      </c>
      <c r="CR7" s="36">
        <f t="shared" ref="CR7:CR29" si="59">5*(((CO7*10)/100)+((CP7*20)/100)+((CQ7*70/100)))</f>
        <v>58.25</v>
      </c>
      <c r="CS7" s="37">
        <f t="shared" si="31"/>
        <v>11.65</v>
      </c>
      <c r="CT7" s="46" t="str">
        <f t="shared" ref="CT7:CT29" si="60">CONCATENATE(IF(CR7&gt;=80,"4.0",IF(AND(CR7&lt;80,CR7&gt;=75),"3.7",IF(AND(CR7&lt;75,CR7&gt;=70),"3.3",IF(AND(CR7&lt;70,CR7&gt;=65),"3.0"," ")))),IF(AND(CR7&lt;65,CR7&gt;=60),"2.7",IF(AND(CR7&lt;60,CR7&gt;=55),"2.3",IF(AND(CR7&lt;55,CR7&gt;=50),"2.0",IF(AND(CR7&lt;50,CR7&gt;=45),"1.7",IF(AND(CR7&lt;45,CR7&gt;=40),"1.3",IF(AND(CR7&lt;40,CR7&gt;=35),"1.0",IF(CR7&lt;35,"0.0",""))))))))</f>
        <v xml:space="preserve"> 2.3</v>
      </c>
      <c r="CU7" s="38" t="str">
        <f t="shared" ref="CU7:CU29" si="61">CONCATENATE(IF(CR7&gt;=80,"A",IF(CR7&gt;=75,"A-",IF(CR7&gt;=70,"B+",IF(CR7&gt;=65,"B",IF(CR7&gt;=60,"B-",IF(CR7&gt;=55,"C+",IF(CR7&gt;=50,"C",""))))))),IF(CR7&lt;=29,"F",IF(CR7&lt;=34,"E",IF(CR7&lt;=39,"D",IF(CR7&lt;=44,"D+",IF(CR7&lt;=49.99,"C-",""))))))</f>
        <v>C+</v>
      </c>
      <c r="CV7" s="39">
        <f t="shared" si="12"/>
        <v>6</v>
      </c>
      <c r="CW7" s="61">
        <v>0.5</v>
      </c>
      <c r="CX7" s="61">
        <v>0.5</v>
      </c>
      <c r="CY7" s="61">
        <v>0.5</v>
      </c>
      <c r="CZ7" s="36">
        <f t="shared" ref="CZ7:CZ29" si="62">5*(((CW7*10)/100)+((CX7*20)/100)+((CY7*70/100)))</f>
        <v>2.5</v>
      </c>
      <c r="DA7" s="37">
        <f t="shared" si="32"/>
        <v>0.5</v>
      </c>
      <c r="DB7" s="46" t="str">
        <f t="shared" ref="DB7:DB29" si="63">CONCATENATE(IF(CZ7&gt;=80,"4.0",IF(AND(CZ7&lt;80,CZ7&gt;=75),"3.7",IF(AND(CZ7&lt;75,CZ7&gt;=70),"3.3",IF(AND(CZ7&lt;70,CZ7&gt;=65),"3.0"," ")))),IF(AND(CZ7&lt;65,CZ7&gt;=60),"2.7",IF(AND(CZ7&lt;60,CZ7&gt;=55),"2.3",IF(AND(CZ7&lt;55,CZ7&gt;=50),"2.0",IF(AND(CZ7&lt;50,CZ7&gt;=45),"1.7",IF(AND(CZ7&lt;45,CZ7&gt;=40),"1.3",IF(AND(CZ7&lt;40,CZ7&gt;=35),"1.0",IF(CZ7&lt;35,"0.0",""))))))))</f>
        <v xml:space="preserve"> 0.0</v>
      </c>
      <c r="DC7" s="38" t="str">
        <f t="shared" ref="DC7:DC29" si="64">CONCATENATE(IF(CZ7&gt;=80,"A",IF(CZ7&gt;=75,"A-",IF(CZ7&gt;=70,"B+",IF(CZ7&gt;=65,"B",IF(CZ7&gt;=60,"B-",IF(CZ7&gt;=55,"C+",IF(CZ7&gt;=50,"C",""))))))),IF(CZ7&lt;=29,"F",IF(CZ7&lt;=34,"E",IF(CZ7&lt;=39,"D",IF(CZ7&lt;=44,"D+",IF(CZ7&lt;=49.99,"C-",""))))))</f>
        <v>F</v>
      </c>
      <c r="DD7" s="39">
        <f t="shared" si="13"/>
        <v>0</v>
      </c>
      <c r="DE7" s="47">
        <f t="shared" ref="DE7:DE29" si="65">DF7</f>
        <v>0</v>
      </c>
      <c r="DF7" s="48"/>
      <c r="DG7" s="49"/>
      <c r="DH7" s="36">
        <f t="shared" ref="DH7:DH29" si="66">5*(((DE7*10)/100)+((DF7*20)/100)+((DG7*70/100)))</f>
        <v>0</v>
      </c>
      <c r="DI7" s="37">
        <f t="shared" ref="DI7:DI29" si="67">DH7/5</f>
        <v>0</v>
      </c>
      <c r="DJ7" s="46" t="str">
        <f t="shared" ref="DJ7:DJ29" si="68">CONCATENATE(IF(DH7&gt;=80,"4.0",IF(AND(DH7&lt;80,DH7&gt;=75),"3.7",IF(AND(DH7&lt;75,DH7&gt;=70),"3.3",IF(AND(DH7&lt;70,DH7&gt;=65),"3.0"," ")))),IF(AND(DH7&lt;65,DH7&gt;=60),"2.7",IF(AND(DH7&lt;60,DH7&gt;=55),"2.3",IF(AND(DH7&lt;55,DH7&gt;=50),"2.0",IF(AND(DH7&lt;50,DH7&gt;=45),"1.7",IF(AND(DH7&lt;45,DH7&gt;=40),"1.3",IF(AND(DH7&lt;40,DH7&gt;=35),"1.0",IF(DH7&lt;35,"0.0",""))))))))</f>
        <v xml:space="preserve"> 0.0</v>
      </c>
      <c r="DK7" s="38" t="str">
        <f t="shared" ref="DK7:DK29" si="69">CONCATENATE(IF(DH7&gt;=80,"A",IF(DH7&gt;=75,"A-",IF(DH7&gt;=70,"B+",IF(DH7&gt;=65,"B",IF(DH7&gt;=60,"B-",IF(DH7&gt;=55,"C+",IF(DH7&gt;=50,"C",""))))))),IF(DH7&lt;=29,"F",IF(DH7&lt;=34,"E",IF(DH7&lt;=39,"D",IF(DH7&lt;=44,"D+",IF(DH7&lt;=49.99,"C-",""))))))</f>
        <v>F</v>
      </c>
      <c r="DL7" s="39">
        <f t="shared" si="14"/>
        <v>0</v>
      </c>
      <c r="DM7" s="47">
        <f t="shared" ref="DM7:DM29" si="70">DN7</f>
        <v>0</v>
      </c>
      <c r="DN7" s="48"/>
      <c r="DO7" s="49"/>
      <c r="DP7" s="36">
        <f t="shared" ref="DP7:DP29" si="71">5*(((DM7*10)/100)+((DN7*20)/100)+((DO7*70/100)))</f>
        <v>0</v>
      </c>
      <c r="DQ7" s="37">
        <f t="shared" ref="DQ7:DQ29" si="72">DP7/5</f>
        <v>0</v>
      </c>
      <c r="DR7" s="46" t="str">
        <f t="shared" ref="DR7:DR29" si="73">CONCATENATE(IF(DP7&gt;=80,"4.0",IF(AND(DP7&lt;80,DP7&gt;=75),"3.7",IF(AND(DP7&lt;75,DP7&gt;=70),"3.3",IF(AND(DP7&lt;70,DP7&gt;=65),"3.0"," ")))),IF(AND(DP7&lt;65,DP7&gt;=60),"2.7",IF(AND(DP7&lt;60,DP7&gt;=55),"2.3",IF(AND(DP7&lt;55,DP7&gt;=50),"2.0",IF(AND(DP7&lt;50,DP7&gt;=45),"1.7",IF(AND(DP7&lt;45,DP7&gt;=40),"1.3",IF(AND(DP7&lt;40,DP7&gt;=35),"1.0",IF(DP7&lt;35,"0.0",""))))))))</f>
        <v xml:space="preserve"> 0.0</v>
      </c>
      <c r="DS7" s="38" t="str">
        <f t="shared" ref="DS7:DS29" si="74">CONCATENATE(IF(DP7&gt;=80,"A",IF(DP7&gt;=75,"A-",IF(DP7&gt;=70,"B+",IF(DP7&gt;=65,"B",IF(DP7&gt;=60,"B-",IF(DP7&gt;=55,"C+",IF(DP7&gt;=50,"C",""))))))),IF(DP7&lt;=29,"F",IF(DP7&lt;=34,"E",IF(DP7&lt;=39,"D",IF(DP7&lt;=44,"D+",IF(DP7&lt;=49.99,"C-",""))))))</f>
        <v>F</v>
      </c>
      <c r="DT7" s="39">
        <f t="shared" si="15"/>
        <v>0</v>
      </c>
      <c r="DU7" s="50">
        <f t="shared" ref="DU7:DU29" si="75">SUM(N7,U7,AB7,AI7,AP7,AW7,BD7,BK7,BR7,BY7,CF7,CN7,CV7,DD7,DL7,DT7)</f>
        <v>11</v>
      </c>
      <c r="DV7" s="51">
        <f t="shared" si="16"/>
        <v>4.2088235294117649</v>
      </c>
      <c r="DW7" s="52">
        <f>IF(DU7=$DV$2,"ok",$DV$2-DU7)</f>
        <v>40</v>
      </c>
      <c r="DX7" s="51">
        <f t="shared" si="17"/>
        <v>4</v>
      </c>
      <c r="DY7" s="51">
        <f t="shared" si="33"/>
        <v>27</v>
      </c>
      <c r="DZ7" s="52" t="str">
        <f t="shared" si="18"/>
        <v>ATCHIAZE  MELONG  CLAUDIA</v>
      </c>
      <c r="EA7" s="53"/>
      <c r="EB7" s="54"/>
      <c r="EC7" s="129"/>
    </row>
    <row r="8" spans="1:184" s="52" customFormat="1" ht="15.75" thickBot="1" x14ac:dyDescent="0.3">
      <c r="A8" s="86">
        <v>5</v>
      </c>
      <c r="B8" t="s">
        <v>54</v>
      </c>
      <c r="C8" s="55" t="s">
        <v>55</v>
      </c>
      <c r="D8" s="33" t="s">
        <v>40</v>
      </c>
      <c r="E8" s="87">
        <v>37565</v>
      </c>
      <c r="F8" t="s">
        <v>56</v>
      </c>
      <c r="G8" s="67" t="s">
        <v>57</v>
      </c>
      <c r="H8" s="61">
        <v>4</v>
      </c>
      <c r="I8" s="61">
        <v>4</v>
      </c>
      <c r="J8" s="59">
        <v>11</v>
      </c>
      <c r="K8" s="36">
        <f t="shared" si="34"/>
        <v>44.5</v>
      </c>
      <c r="L8" s="37">
        <f t="shared" si="19"/>
        <v>8.9</v>
      </c>
      <c r="M8" s="38" t="str">
        <f t="shared" si="35"/>
        <v>C-</v>
      </c>
      <c r="N8" s="39">
        <f t="shared" si="0"/>
        <v>0</v>
      </c>
      <c r="O8" s="58">
        <v>6</v>
      </c>
      <c r="P8" s="58">
        <v>6</v>
      </c>
      <c r="Q8" s="59">
        <v>17.25</v>
      </c>
      <c r="R8" s="36">
        <f t="shared" si="36"/>
        <v>69.375</v>
      </c>
      <c r="S8" s="37">
        <f t="shared" si="20"/>
        <v>13.875</v>
      </c>
      <c r="T8" s="38" t="str">
        <f t="shared" si="37"/>
        <v>B</v>
      </c>
      <c r="U8" s="39">
        <f t="shared" si="1"/>
        <v>2</v>
      </c>
      <c r="V8" s="60"/>
      <c r="W8" s="60"/>
      <c r="X8" s="89"/>
      <c r="Y8" s="36">
        <f t="shared" si="38"/>
        <v>0</v>
      </c>
      <c r="Z8" s="37">
        <f t="shared" si="21"/>
        <v>0</v>
      </c>
      <c r="AA8" s="38" t="str">
        <f t="shared" si="39"/>
        <v>F</v>
      </c>
      <c r="AB8" s="39">
        <f t="shared" si="2"/>
        <v>0</v>
      </c>
      <c r="AC8" s="56">
        <v>13</v>
      </c>
      <c r="AD8" s="56">
        <v>13</v>
      </c>
      <c r="AE8" s="57">
        <v>10</v>
      </c>
      <c r="AF8" s="36">
        <f t="shared" si="40"/>
        <v>54.5</v>
      </c>
      <c r="AG8" s="37">
        <f t="shared" si="22"/>
        <v>10.9</v>
      </c>
      <c r="AH8" s="38" t="str">
        <f t="shared" si="41"/>
        <v>C</v>
      </c>
      <c r="AI8" s="39">
        <f t="shared" si="3"/>
        <v>3</v>
      </c>
      <c r="AJ8" s="61">
        <v>5.75</v>
      </c>
      <c r="AK8" s="61">
        <v>5.75</v>
      </c>
      <c r="AL8" s="59">
        <v>9</v>
      </c>
      <c r="AM8" s="36">
        <f t="shared" si="42"/>
        <v>40.125</v>
      </c>
      <c r="AN8" s="37">
        <f t="shared" si="23"/>
        <v>8.0250000000000004</v>
      </c>
      <c r="AO8" s="38" t="str">
        <f t="shared" si="43"/>
        <v>D+</v>
      </c>
      <c r="AP8" s="39">
        <f t="shared" si="4"/>
        <v>0</v>
      </c>
      <c r="AQ8" s="58">
        <v>7.5</v>
      </c>
      <c r="AR8" s="58">
        <v>7.5</v>
      </c>
      <c r="AS8" s="62"/>
      <c r="AT8" s="36">
        <f t="shared" si="44"/>
        <v>11.25</v>
      </c>
      <c r="AU8" s="37">
        <f t="shared" si="24"/>
        <v>2.25</v>
      </c>
      <c r="AV8" s="38" t="str">
        <f t="shared" si="45"/>
        <v>F</v>
      </c>
      <c r="AW8" s="39">
        <f t="shared" si="5"/>
        <v>0</v>
      </c>
      <c r="AX8" s="56">
        <v>9</v>
      </c>
      <c r="AY8" s="56">
        <v>9</v>
      </c>
      <c r="AZ8" s="59">
        <v>7</v>
      </c>
      <c r="BA8" s="36">
        <f t="shared" si="46"/>
        <v>38</v>
      </c>
      <c r="BB8" s="37">
        <f t="shared" si="25"/>
        <v>7.6</v>
      </c>
      <c r="BC8" s="38" t="str">
        <f t="shared" si="47"/>
        <v>D</v>
      </c>
      <c r="BD8" s="39">
        <f t="shared" si="6"/>
        <v>0</v>
      </c>
      <c r="BE8" s="56">
        <v>10</v>
      </c>
      <c r="BF8" s="56">
        <v>10</v>
      </c>
      <c r="BG8" s="59">
        <v>13</v>
      </c>
      <c r="BH8" s="36">
        <f t="shared" si="48"/>
        <v>60.5</v>
      </c>
      <c r="BI8" s="37">
        <f t="shared" si="26"/>
        <v>12.1</v>
      </c>
      <c r="BJ8" s="38" t="str">
        <f t="shared" si="49"/>
        <v>B-</v>
      </c>
      <c r="BK8" s="39">
        <f t="shared" si="7"/>
        <v>2</v>
      </c>
      <c r="BL8" s="58">
        <v>4</v>
      </c>
      <c r="BM8" s="58">
        <v>4</v>
      </c>
      <c r="BN8" s="59">
        <v>10</v>
      </c>
      <c r="BO8" s="36">
        <f t="shared" si="50"/>
        <v>41</v>
      </c>
      <c r="BP8" s="37">
        <f t="shared" si="27"/>
        <v>8.1999999999999993</v>
      </c>
      <c r="BQ8" s="38" t="str">
        <f t="shared" si="51"/>
        <v>D+</v>
      </c>
      <c r="BR8" s="39">
        <f t="shared" si="8"/>
        <v>0</v>
      </c>
      <c r="BS8" s="56">
        <v>15</v>
      </c>
      <c r="BT8" s="56">
        <v>15</v>
      </c>
      <c r="BU8" s="57">
        <v>16</v>
      </c>
      <c r="BV8" s="36">
        <f t="shared" si="52"/>
        <v>78.5</v>
      </c>
      <c r="BW8" s="37">
        <f t="shared" si="28"/>
        <v>15.7</v>
      </c>
      <c r="BX8" s="38" t="str">
        <f t="shared" si="53"/>
        <v>A-</v>
      </c>
      <c r="BY8" s="39">
        <f t="shared" si="9"/>
        <v>6</v>
      </c>
      <c r="BZ8" s="56">
        <v>10</v>
      </c>
      <c r="CA8" s="56">
        <v>10</v>
      </c>
      <c r="CB8" s="63">
        <v>10</v>
      </c>
      <c r="CC8" s="36">
        <f t="shared" si="54"/>
        <v>50</v>
      </c>
      <c r="CD8" s="37">
        <f t="shared" si="29"/>
        <v>10</v>
      </c>
      <c r="CE8" s="38" t="str">
        <f t="shared" si="55"/>
        <v>C</v>
      </c>
      <c r="CF8" s="39">
        <f t="shared" si="10"/>
        <v>5</v>
      </c>
      <c r="CG8" s="61">
        <v>0.5</v>
      </c>
      <c r="CH8" s="61">
        <v>0.5</v>
      </c>
      <c r="CI8" s="63">
        <v>6</v>
      </c>
      <c r="CJ8" s="36">
        <f t="shared" si="56"/>
        <v>21.750000000000004</v>
      </c>
      <c r="CK8" s="37">
        <f t="shared" si="30"/>
        <v>4.3500000000000005</v>
      </c>
      <c r="CL8" s="46" t="str">
        <f t="shared" si="57"/>
        <v xml:space="preserve"> 0.0</v>
      </c>
      <c r="CM8" s="38" t="str">
        <f t="shared" si="58"/>
        <v>F</v>
      </c>
      <c r="CN8" s="39">
        <f t="shared" si="11"/>
        <v>0</v>
      </c>
      <c r="CO8" s="56">
        <v>14</v>
      </c>
      <c r="CP8" s="56">
        <v>14</v>
      </c>
      <c r="CQ8" s="59">
        <v>10</v>
      </c>
      <c r="CR8" s="36">
        <f t="shared" si="59"/>
        <v>56</v>
      </c>
      <c r="CS8" s="37">
        <f t="shared" si="31"/>
        <v>11.2</v>
      </c>
      <c r="CT8" s="46" t="str">
        <f t="shared" si="60"/>
        <v xml:space="preserve"> 2.3</v>
      </c>
      <c r="CU8" s="38" t="str">
        <f t="shared" si="61"/>
        <v>C+</v>
      </c>
      <c r="CV8" s="39">
        <f t="shared" si="12"/>
        <v>6</v>
      </c>
      <c r="CW8" s="56">
        <v>10</v>
      </c>
      <c r="CX8" s="56">
        <v>10</v>
      </c>
      <c r="CY8" s="56">
        <v>10</v>
      </c>
      <c r="CZ8" s="36">
        <f t="shared" si="62"/>
        <v>50</v>
      </c>
      <c r="DA8" s="37">
        <f t="shared" si="32"/>
        <v>10</v>
      </c>
      <c r="DB8" s="46" t="str">
        <f t="shared" si="63"/>
        <v xml:space="preserve"> 2.0</v>
      </c>
      <c r="DC8" s="38" t="str">
        <f t="shared" si="64"/>
        <v>C</v>
      </c>
      <c r="DD8" s="39">
        <f t="shared" si="13"/>
        <v>6</v>
      </c>
      <c r="DE8" s="47">
        <f t="shared" si="65"/>
        <v>0</v>
      </c>
      <c r="DF8" s="48"/>
      <c r="DG8" s="49"/>
      <c r="DH8" s="36">
        <f t="shared" si="66"/>
        <v>0</v>
      </c>
      <c r="DI8" s="37">
        <f t="shared" si="67"/>
        <v>0</v>
      </c>
      <c r="DJ8" s="46" t="str">
        <f t="shared" si="68"/>
        <v xml:space="preserve"> 0.0</v>
      </c>
      <c r="DK8" s="38" t="str">
        <f t="shared" si="69"/>
        <v>F</v>
      </c>
      <c r="DL8" s="39">
        <f t="shared" si="14"/>
        <v>0</v>
      </c>
      <c r="DM8" s="47">
        <f t="shared" si="70"/>
        <v>0</v>
      </c>
      <c r="DN8" s="48"/>
      <c r="DO8" s="49"/>
      <c r="DP8" s="36">
        <f t="shared" si="71"/>
        <v>0</v>
      </c>
      <c r="DQ8" s="37">
        <f t="shared" si="72"/>
        <v>0</v>
      </c>
      <c r="DR8" s="46" t="str">
        <f t="shared" si="73"/>
        <v xml:space="preserve"> 0.0</v>
      </c>
      <c r="DS8" s="38" t="str">
        <f t="shared" si="74"/>
        <v>F</v>
      </c>
      <c r="DT8" s="39">
        <f t="shared" si="15"/>
        <v>0</v>
      </c>
      <c r="DU8" s="50">
        <f t="shared" si="75"/>
        <v>30</v>
      </c>
      <c r="DV8" s="51">
        <f t="shared" si="16"/>
        <v>9.4872549019607835</v>
      </c>
      <c r="DW8" s="52">
        <f>IF(DU8=$DV$2,"ok", $DV$2-DU8)</f>
        <v>21</v>
      </c>
      <c r="DX8" s="51">
        <f t="shared" si="17"/>
        <v>5</v>
      </c>
      <c r="DY8" s="51">
        <f t="shared" si="33"/>
        <v>18</v>
      </c>
      <c r="DZ8" s="52" t="str">
        <f t="shared" si="18"/>
        <v>DOUANLA  NAMEKONG  MANUELLA</v>
      </c>
      <c r="EA8" s="53"/>
      <c r="EB8" s="54"/>
      <c r="EC8" s="129"/>
    </row>
    <row r="9" spans="1:184" s="52" customFormat="1" ht="15.75" thickBot="1" x14ac:dyDescent="0.3">
      <c r="A9" s="86">
        <v>6</v>
      </c>
      <c r="B9" t="s">
        <v>58</v>
      </c>
      <c r="C9" s="55" t="s">
        <v>59</v>
      </c>
      <c r="D9" s="33" t="s">
        <v>40</v>
      </c>
      <c r="E9" s="87">
        <v>36235</v>
      </c>
      <c r="F9" t="s">
        <v>50</v>
      </c>
      <c r="G9" s="67" t="s">
        <v>42</v>
      </c>
      <c r="H9" s="56">
        <v>10</v>
      </c>
      <c r="I9" s="56">
        <v>10</v>
      </c>
      <c r="J9" s="57">
        <v>12.5</v>
      </c>
      <c r="K9" s="36">
        <f t="shared" si="34"/>
        <v>58.75</v>
      </c>
      <c r="L9" s="37">
        <f t="shared" si="19"/>
        <v>11.75</v>
      </c>
      <c r="M9" s="38" t="str">
        <f t="shared" si="35"/>
        <v>C+</v>
      </c>
      <c r="N9" s="39">
        <f t="shared" si="0"/>
        <v>2</v>
      </c>
      <c r="O9" s="58">
        <v>7</v>
      </c>
      <c r="P9" s="58">
        <v>7</v>
      </c>
      <c r="Q9" s="57">
        <v>15</v>
      </c>
      <c r="R9" s="36">
        <f t="shared" si="36"/>
        <v>63</v>
      </c>
      <c r="S9" s="37">
        <f t="shared" si="20"/>
        <v>12.6</v>
      </c>
      <c r="T9" s="38" t="str">
        <f t="shared" si="37"/>
        <v>B-</v>
      </c>
      <c r="U9" s="39">
        <f t="shared" si="1"/>
        <v>2</v>
      </c>
      <c r="V9" s="60"/>
      <c r="W9" s="60"/>
      <c r="X9" s="60"/>
      <c r="Y9" s="36">
        <f t="shared" si="38"/>
        <v>0</v>
      </c>
      <c r="Z9" s="37">
        <f t="shared" si="21"/>
        <v>0</v>
      </c>
      <c r="AA9" s="38" t="str">
        <f t="shared" si="39"/>
        <v>F</v>
      </c>
      <c r="AB9" s="39">
        <f t="shared" si="2"/>
        <v>0</v>
      </c>
      <c r="AC9" s="56">
        <v>10</v>
      </c>
      <c r="AD9" s="56">
        <v>10</v>
      </c>
      <c r="AE9" s="57">
        <v>10.5</v>
      </c>
      <c r="AF9" s="36">
        <f t="shared" si="40"/>
        <v>51.75</v>
      </c>
      <c r="AG9" s="37">
        <f t="shared" si="22"/>
        <v>10.35</v>
      </c>
      <c r="AH9" s="38" t="str">
        <f t="shared" si="41"/>
        <v>C</v>
      </c>
      <c r="AI9" s="39">
        <f t="shared" si="3"/>
        <v>3</v>
      </c>
      <c r="AJ9" s="61">
        <v>6.5</v>
      </c>
      <c r="AK9" s="61">
        <v>6.5</v>
      </c>
      <c r="AL9" s="57">
        <v>12</v>
      </c>
      <c r="AM9" s="36">
        <f t="shared" si="42"/>
        <v>51.750000000000007</v>
      </c>
      <c r="AN9" s="37">
        <f t="shared" si="23"/>
        <v>10.350000000000001</v>
      </c>
      <c r="AO9" s="38" t="str">
        <f t="shared" si="43"/>
        <v>C</v>
      </c>
      <c r="AP9" s="39">
        <f t="shared" si="4"/>
        <v>2</v>
      </c>
      <c r="AQ9" s="58">
        <v>7</v>
      </c>
      <c r="AR9" s="58">
        <v>7</v>
      </c>
      <c r="AS9" s="62">
        <v>7.5</v>
      </c>
      <c r="AT9" s="36">
        <f t="shared" si="44"/>
        <v>36.75</v>
      </c>
      <c r="AU9" s="37">
        <f t="shared" si="24"/>
        <v>7.35</v>
      </c>
      <c r="AV9" s="38" t="str">
        <f t="shared" si="45"/>
        <v>D</v>
      </c>
      <c r="AW9" s="39">
        <f t="shared" si="5"/>
        <v>0</v>
      </c>
      <c r="AX9" s="56">
        <v>4</v>
      </c>
      <c r="AY9" s="56">
        <v>4</v>
      </c>
      <c r="AZ9" s="62">
        <v>4</v>
      </c>
      <c r="BA9" s="36">
        <f t="shared" si="46"/>
        <v>20</v>
      </c>
      <c r="BB9" s="37">
        <f t="shared" si="25"/>
        <v>4</v>
      </c>
      <c r="BC9" s="38" t="str">
        <f t="shared" si="47"/>
        <v>F</v>
      </c>
      <c r="BD9" s="39">
        <f t="shared" si="6"/>
        <v>0</v>
      </c>
      <c r="BE9" s="56">
        <v>17</v>
      </c>
      <c r="BF9" s="56">
        <v>17</v>
      </c>
      <c r="BG9" s="57">
        <v>15</v>
      </c>
      <c r="BH9" s="36">
        <f t="shared" si="48"/>
        <v>78</v>
      </c>
      <c r="BI9" s="37">
        <f t="shared" si="26"/>
        <v>15.6</v>
      </c>
      <c r="BJ9" s="38" t="str">
        <f t="shared" si="49"/>
        <v>A-</v>
      </c>
      <c r="BK9" s="39">
        <f t="shared" si="7"/>
        <v>2</v>
      </c>
      <c r="BL9" s="58">
        <v>7</v>
      </c>
      <c r="BM9" s="58">
        <v>7</v>
      </c>
      <c r="BN9" s="57">
        <v>12</v>
      </c>
      <c r="BO9" s="36">
        <f t="shared" si="50"/>
        <v>52.5</v>
      </c>
      <c r="BP9" s="37">
        <f t="shared" si="27"/>
        <v>10.5</v>
      </c>
      <c r="BQ9" s="38" t="str">
        <f t="shared" si="51"/>
        <v>C</v>
      </c>
      <c r="BR9" s="39">
        <f t="shared" si="8"/>
        <v>4</v>
      </c>
      <c r="BS9" s="56">
        <v>3</v>
      </c>
      <c r="BT9" s="56">
        <v>3</v>
      </c>
      <c r="BU9" s="62">
        <v>3</v>
      </c>
      <c r="BV9" s="36">
        <f t="shared" si="52"/>
        <v>15</v>
      </c>
      <c r="BW9" s="37">
        <f t="shared" si="28"/>
        <v>3</v>
      </c>
      <c r="BX9" s="38" t="str">
        <f t="shared" si="53"/>
        <v>F</v>
      </c>
      <c r="BY9" s="39">
        <f t="shared" si="9"/>
        <v>0</v>
      </c>
      <c r="BZ9" s="61">
        <v>2.5</v>
      </c>
      <c r="CA9" s="61">
        <v>2.5</v>
      </c>
      <c r="CB9" s="63">
        <v>2.5</v>
      </c>
      <c r="CC9" s="36">
        <f t="shared" si="54"/>
        <v>12.5</v>
      </c>
      <c r="CD9" s="37">
        <f t="shared" si="29"/>
        <v>2.5</v>
      </c>
      <c r="CE9" s="38" t="str">
        <f t="shared" si="55"/>
        <v>F</v>
      </c>
      <c r="CF9" s="39">
        <f t="shared" si="10"/>
        <v>0</v>
      </c>
      <c r="CG9" s="61">
        <v>0.5</v>
      </c>
      <c r="CH9" s="61">
        <v>0.5</v>
      </c>
      <c r="CI9" s="63">
        <v>1</v>
      </c>
      <c r="CJ9" s="36">
        <f t="shared" si="56"/>
        <v>4.25</v>
      </c>
      <c r="CK9" s="37">
        <f t="shared" si="30"/>
        <v>0.85</v>
      </c>
      <c r="CL9" s="46" t="str">
        <f t="shared" si="57"/>
        <v xml:space="preserve"> 0.0</v>
      </c>
      <c r="CM9" s="38" t="str">
        <f t="shared" si="58"/>
        <v>F</v>
      </c>
      <c r="CN9" s="39">
        <f t="shared" si="11"/>
        <v>0</v>
      </c>
      <c r="CO9" s="56">
        <v>14.75</v>
      </c>
      <c r="CP9" s="56">
        <v>14.75</v>
      </c>
      <c r="CQ9" s="59">
        <v>6.5</v>
      </c>
      <c r="CR9" s="36">
        <f t="shared" si="59"/>
        <v>44.875000000000007</v>
      </c>
      <c r="CS9" s="37">
        <f t="shared" si="31"/>
        <v>8.9750000000000014</v>
      </c>
      <c r="CT9" s="46" t="str">
        <f t="shared" si="60"/>
        <v xml:space="preserve"> 1.3</v>
      </c>
      <c r="CU9" s="38" t="str">
        <f t="shared" si="61"/>
        <v>C-</v>
      </c>
      <c r="CV9" s="39">
        <f t="shared" si="12"/>
        <v>0</v>
      </c>
      <c r="CW9" s="61">
        <v>7.75</v>
      </c>
      <c r="CX9" s="61">
        <v>7.75</v>
      </c>
      <c r="CY9" s="63">
        <v>7.75</v>
      </c>
      <c r="CZ9" s="36">
        <f t="shared" si="62"/>
        <v>38.75</v>
      </c>
      <c r="DA9" s="37">
        <f t="shared" si="32"/>
        <v>7.75</v>
      </c>
      <c r="DB9" s="46" t="str">
        <f t="shared" si="63"/>
        <v xml:space="preserve"> 1.0</v>
      </c>
      <c r="DC9" s="38" t="str">
        <f t="shared" si="64"/>
        <v>D</v>
      </c>
      <c r="DD9" s="39">
        <f t="shared" si="13"/>
        <v>0</v>
      </c>
      <c r="DE9" s="47">
        <f t="shared" si="65"/>
        <v>0</v>
      </c>
      <c r="DF9" s="48"/>
      <c r="DG9" s="49"/>
      <c r="DH9" s="36">
        <f t="shared" si="66"/>
        <v>0</v>
      </c>
      <c r="DI9" s="37">
        <f t="shared" si="67"/>
        <v>0</v>
      </c>
      <c r="DJ9" s="46" t="str">
        <f t="shared" si="68"/>
        <v xml:space="preserve"> 0.0</v>
      </c>
      <c r="DK9" s="38" t="str">
        <f t="shared" si="69"/>
        <v>F</v>
      </c>
      <c r="DL9" s="39">
        <f t="shared" si="14"/>
        <v>0</v>
      </c>
      <c r="DM9" s="47">
        <f t="shared" si="70"/>
        <v>0</v>
      </c>
      <c r="DN9" s="48"/>
      <c r="DO9" s="49"/>
      <c r="DP9" s="36">
        <f t="shared" si="71"/>
        <v>0</v>
      </c>
      <c r="DQ9" s="37">
        <f t="shared" si="72"/>
        <v>0</v>
      </c>
      <c r="DR9" s="46" t="str">
        <f t="shared" si="73"/>
        <v xml:space="preserve"> 0.0</v>
      </c>
      <c r="DS9" s="38" t="str">
        <f t="shared" si="74"/>
        <v>F</v>
      </c>
      <c r="DT9" s="39">
        <f t="shared" si="15"/>
        <v>0</v>
      </c>
      <c r="DU9" s="50">
        <f t="shared" si="75"/>
        <v>15</v>
      </c>
      <c r="DV9" s="51">
        <f t="shared" si="16"/>
        <v>6.9441176470588228</v>
      </c>
      <c r="DW9" s="52">
        <f>IF(DU9=$DV$2,"ok",$DV$2-DU9)</f>
        <v>36</v>
      </c>
      <c r="DX9" s="51">
        <f t="shared" si="17"/>
        <v>6</v>
      </c>
      <c r="DY9" s="51">
        <f t="shared" si="33"/>
        <v>23</v>
      </c>
      <c r="DZ9" s="52" t="str">
        <f t="shared" si="18"/>
        <v>EDZOA OBAMA LANDRY ENGELBERT</v>
      </c>
      <c r="EA9" s="53"/>
      <c r="EB9" s="54"/>
      <c r="EC9" s="129"/>
    </row>
    <row r="10" spans="1:184" s="68" customFormat="1" ht="15.75" thickBot="1" x14ac:dyDescent="0.3">
      <c r="A10" s="86">
        <v>7</v>
      </c>
      <c r="B10" t="s">
        <v>60</v>
      </c>
      <c r="C10" s="55" t="s">
        <v>61</v>
      </c>
      <c r="D10" s="33" t="s">
        <v>40</v>
      </c>
      <c r="E10" s="87">
        <v>37424</v>
      </c>
      <c r="F10" t="s">
        <v>50</v>
      </c>
      <c r="G10" s="67" t="s">
        <v>57</v>
      </c>
      <c r="H10" s="61">
        <v>4</v>
      </c>
      <c r="I10" s="61">
        <v>4</v>
      </c>
      <c r="J10" s="57">
        <v>14</v>
      </c>
      <c r="K10" s="36">
        <f t="shared" si="34"/>
        <v>55</v>
      </c>
      <c r="L10" s="37">
        <f t="shared" si="19"/>
        <v>11</v>
      </c>
      <c r="M10" s="38" t="str">
        <f t="shared" si="35"/>
        <v>C+</v>
      </c>
      <c r="N10" s="39">
        <f t="shared" si="0"/>
        <v>2</v>
      </c>
      <c r="O10" s="58">
        <v>4</v>
      </c>
      <c r="P10" s="58">
        <v>4</v>
      </c>
      <c r="Q10" s="57">
        <v>13.75</v>
      </c>
      <c r="R10" s="36">
        <f t="shared" si="36"/>
        <v>54.125</v>
      </c>
      <c r="S10" s="37">
        <f t="shared" si="20"/>
        <v>10.824999999999999</v>
      </c>
      <c r="T10" s="38" t="str">
        <f t="shared" si="37"/>
        <v>C</v>
      </c>
      <c r="U10" s="39">
        <f t="shared" si="1"/>
        <v>2</v>
      </c>
      <c r="V10" s="60"/>
      <c r="W10" s="60"/>
      <c r="X10" s="60"/>
      <c r="Y10" s="36">
        <f t="shared" si="38"/>
        <v>0</v>
      </c>
      <c r="Z10" s="37">
        <f t="shared" si="21"/>
        <v>0</v>
      </c>
      <c r="AA10" s="38" t="str">
        <f t="shared" si="39"/>
        <v>F</v>
      </c>
      <c r="AB10" s="39">
        <f t="shared" si="2"/>
        <v>0</v>
      </c>
      <c r="AC10" s="56">
        <v>10</v>
      </c>
      <c r="AD10" s="56">
        <v>10</v>
      </c>
      <c r="AE10" s="57">
        <v>11.5</v>
      </c>
      <c r="AF10" s="36">
        <f t="shared" si="40"/>
        <v>55.25</v>
      </c>
      <c r="AG10" s="37">
        <f t="shared" si="22"/>
        <v>11.05</v>
      </c>
      <c r="AH10" s="38" t="str">
        <f t="shared" si="41"/>
        <v>C+</v>
      </c>
      <c r="AI10" s="39">
        <f t="shared" si="3"/>
        <v>3</v>
      </c>
      <c r="AJ10" s="61">
        <v>7.25</v>
      </c>
      <c r="AK10" s="61">
        <v>7.25</v>
      </c>
      <c r="AL10" s="59">
        <v>11.25</v>
      </c>
      <c r="AM10" s="36">
        <f t="shared" si="42"/>
        <v>50.25</v>
      </c>
      <c r="AN10" s="37">
        <f t="shared" si="23"/>
        <v>10.050000000000001</v>
      </c>
      <c r="AO10" s="38" t="str">
        <f t="shared" si="43"/>
        <v>C</v>
      </c>
      <c r="AP10" s="39">
        <f t="shared" si="4"/>
        <v>2</v>
      </c>
      <c r="AQ10" s="58">
        <v>6</v>
      </c>
      <c r="AR10" s="58">
        <v>6</v>
      </c>
      <c r="AS10" s="62">
        <v>3.5</v>
      </c>
      <c r="AT10" s="36">
        <f t="shared" si="44"/>
        <v>21.25</v>
      </c>
      <c r="AU10" s="37">
        <f t="shared" si="24"/>
        <v>4.25</v>
      </c>
      <c r="AV10" s="38" t="str">
        <f t="shared" si="45"/>
        <v>F</v>
      </c>
      <c r="AW10" s="39">
        <f t="shared" si="5"/>
        <v>0</v>
      </c>
      <c r="AX10" s="56">
        <v>3.5</v>
      </c>
      <c r="AY10" s="56">
        <v>3.5</v>
      </c>
      <c r="AZ10" s="59">
        <v>3.5</v>
      </c>
      <c r="BA10" s="36">
        <f t="shared" si="46"/>
        <v>17.5</v>
      </c>
      <c r="BB10" s="37">
        <f t="shared" si="25"/>
        <v>3.5</v>
      </c>
      <c r="BC10" s="38" t="str">
        <f t="shared" si="47"/>
        <v>F</v>
      </c>
      <c r="BD10" s="39">
        <f t="shared" si="6"/>
        <v>0</v>
      </c>
      <c r="BE10" s="56">
        <v>10</v>
      </c>
      <c r="BF10" s="56">
        <v>10</v>
      </c>
      <c r="BG10" s="59">
        <v>12</v>
      </c>
      <c r="BH10" s="36">
        <f t="shared" si="48"/>
        <v>57</v>
      </c>
      <c r="BI10" s="37">
        <f t="shared" si="26"/>
        <v>11.4</v>
      </c>
      <c r="BJ10" s="38" t="str">
        <f t="shared" si="49"/>
        <v>C+</v>
      </c>
      <c r="BK10" s="39">
        <f t="shared" si="7"/>
        <v>2</v>
      </c>
      <c r="BL10" s="58">
        <v>8.5</v>
      </c>
      <c r="BM10" s="58">
        <v>8.5</v>
      </c>
      <c r="BN10" s="59">
        <v>13.5</v>
      </c>
      <c r="BO10" s="36">
        <f t="shared" si="50"/>
        <v>60</v>
      </c>
      <c r="BP10" s="37">
        <f t="shared" si="27"/>
        <v>12</v>
      </c>
      <c r="BQ10" s="38" t="str">
        <f t="shared" si="51"/>
        <v>B-</v>
      </c>
      <c r="BR10" s="39">
        <f t="shared" si="8"/>
        <v>4</v>
      </c>
      <c r="BS10" s="56">
        <v>12.5</v>
      </c>
      <c r="BT10" s="56">
        <v>12.5</v>
      </c>
      <c r="BU10" s="62">
        <v>13.5</v>
      </c>
      <c r="BV10" s="36">
        <f t="shared" si="52"/>
        <v>66</v>
      </c>
      <c r="BW10" s="37">
        <f t="shared" si="28"/>
        <v>13.2</v>
      </c>
      <c r="BX10" s="38" t="str">
        <f t="shared" si="53"/>
        <v>B</v>
      </c>
      <c r="BY10" s="39">
        <f t="shared" si="9"/>
        <v>6</v>
      </c>
      <c r="BZ10" s="61">
        <v>8</v>
      </c>
      <c r="CA10" s="61">
        <v>8</v>
      </c>
      <c r="CB10" s="63">
        <v>8</v>
      </c>
      <c r="CC10" s="36">
        <f t="shared" si="54"/>
        <v>40</v>
      </c>
      <c r="CD10" s="37">
        <f t="shared" si="29"/>
        <v>8</v>
      </c>
      <c r="CE10" s="38" t="str">
        <f t="shared" si="55"/>
        <v>D+</v>
      </c>
      <c r="CF10" s="39">
        <f t="shared" si="10"/>
        <v>0</v>
      </c>
      <c r="CG10" s="61">
        <v>0.5</v>
      </c>
      <c r="CH10" s="61">
        <v>0.5</v>
      </c>
      <c r="CI10" s="63">
        <v>0.5</v>
      </c>
      <c r="CJ10" s="36">
        <f t="shared" si="56"/>
        <v>2.5</v>
      </c>
      <c r="CK10" s="37">
        <f t="shared" si="30"/>
        <v>0.5</v>
      </c>
      <c r="CL10" s="46" t="str">
        <f t="shared" si="57"/>
        <v xml:space="preserve"> 0.0</v>
      </c>
      <c r="CM10" s="38" t="str">
        <f t="shared" si="58"/>
        <v>F</v>
      </c>
      <c r="CN10" s="39">
        <f t="shared" si="11"/>
        <v>0</v>
      </c>
      <c r="CO10" s="56">
        <v>14</v>
      </c>
      <c r="CP10" s="56">
        <v>14</v>
      </c>
      <c r="CQ10" s="59">
        <v>7.5</v>
      </c>
      <c r="CR10" s="36">
        <f t="shared" si="59"/>
        <v>47.25</v>
      </c>
      <c r="CS10" s="37">
        <f t="shared" si="31"/>
        <v>9.4499999999999993</v>
      </c>
      <c r="CT10" s="46" t="str">
        <f t="shared" si="60"/>
        <v xml:space="preserve"> 1.7</v>
      </c>
      <c r="CU10" s="38" t="str">
        <f t="shared" si="61"/>
        <v>C-</v>
      </c>
      <c r="CV10" s="39">
        <f t="shared" si="12"/>
        <v>0</v>
      </c>
      <c r="CW10" s="61">
        <v>10</v>
      </c>
      <c r="CX10" s="61">
        <v>10</v>
      </c>
      <c r="CY10" s="61">
        <v>10</v>
      </c>
      <c r="CZ10" s="36">
        <f t="shared" si="62"/>
        <v>50</v>
      </c>
      <c r="DA10" s="37">
        <f t="shared" si="32"/>
        <v>10</v>
      </c>
      <c r="DB10" s="46" t="str">
        <f t="shared" si="63"/>
        <v xml:space="preserve"> 2.0</v>
      </c>
      <c r="DC10" s="38" t="str">
        <f t="shared" si="64"/>
        <v>C</v>
      </c>
      <c r="DD10" s="39">
        <f t="shared" si="13"/>
        <v>6</v>
      </c>
      <c r="DE10" s="47">
        <f t="shared" si="65"/>
        <v>0</v>
      </c>
      <c r="DF10" s="48"/>
      <c r="DG10" s="49"/>
      <c r="DH10" s="36">
        <f t="shared" si="66"/>
        <v>0</v>
      </c>
      <c r="DI10" s="37">
        <f t="shared" si="67"/>
        <v>0</v>
      </c>
      <c r="DJ10" s="46" t="str">
        <f t="shared" si="68"/>
        <v xml:space="preserve"> 0.0</v>
      </c>
      <c r="DK10" s="38" t="str">
        <f t="shared" si="69"/>
        <v>F</v>
      </c>
      <c r="DL10" s="39">
        <f t="shared" si="14"/>
        <v>0</v>
      </c>
      <c r="DM10" s="47">
        <f t="shared" si="70"/>
        <v>0</v>
      </c>
      <c r="DN10" s="48"/>
      <c r="DO10" s="49"/>
      <c r="DP10" s="36">
        <f t="shared" si="71"/>
        <v>0</v>
      </c>
      <c r="DQ10" s="37">
        <f t="shared" si="72"/>
        <v>0</v>
      </c>
      <c r="DR10" s="46" t="str">
        <f t="shared" si="73"/>
        <v xml:space="preserve"> 0.0</v>
      </c>
      <c r="DS10" s="38" t="str">
        <f t="shared" si="74"/>
        <v>F</v>
      </c>
      <c r="DT10" s="39">
        <f t="shared" si="15"/>
        <v>0</v>
      </c>
      <c r="DU10" s="50">
        <f t="shared" si="75"/>
        <v>27</v>
      </c>
      <c r="DV10" s="51">
        <f t="shared" si="16"/>
        <v>8.5705882352941174</v>
      </c>
      <c r="DW10" s="52">
        <f>IF(DU10=$DV$2,"ok", $DV$2-DU10)</f>
        <v>24</v>
      </c>
      <c r="DX10" s="51">
        <f t="shared" si="17"/>
        <v>7</v>
      </c>
      <c r="DY10" s="51">
        <f t="shared" si="33"/>
        <v>21</v>
      </c>
      <c r="DZ10" s="52" t="str">
        <f t="shared" si="18"/>
        <v>EMANI  EMAKOUA  GERMAINE</v>
      </c>
    </row>
    <row r="11" spans="1:184" s="68" customFormat="1" ht="15.75" thickBot="1" x14ac:dyDescent="0.3">
      <c r="A11" s="86">
        <v>8</v>
      </c>
      <c r="B11" t="s">
        <v>62</v>
      </c>
      <c r="C11" s="55" t="s">
        <v>63</v>
      </c>
      <c r="D11" s="33" t="s">
        <v>40</v>
      </c>
      <c r="E11" s="87">
        <v>37817</v>
      </c>
      <c r="F11" t="s">
        <v>47</v>
      </c>
      <c r="G11" s="67" t="s">
        <v>42</v>
      </c>
      <c r="H11" s="56">
        <v>14</v>
      </c>
      <c r="I11" s="56">
        <v>14</v>
      </c>
      <c r="J11" s="62">
        <v>9.5</v>
      </c>
      <c r="K11" s="36">
        <f t="shared" si="34"/>
        <v>54.25</v>
      </c>
      <c r="L11" s="37">
        <f t="shared" si="19"/>
        <v>10.85</v>
      </c>
      <c r="M11" s="38" t="str">
        <f t="shared" si="35"/>
        <v>C</v>
      </c>
      <c r="N11" s="39">
        <f t="shared" si="0"/>
        <v>2</v>
      </c>
      <c r="O11" s="56">
        <v>10</v>
      </c>
      <c r="P11" s="56">
        <v>10</v>
      </c>
      <c r="Q11" s="57">
        <v>17.75</v>
      </c>
      <c r="R11" s="36">
        <f t="shared" si="36"/>
        <v>77.125</v>
      </c>
      <c r="S11" s="37">
        <f t="shared" si="20"/>
        <v>15.425000000000001</v>
      </c>
      <c r="T11" s="38" t="str">
        <f t="shared" si="37"/>
        <v>A-</v>
      </c>
      <c r="U11" s="39">
        <f t="shared" si="1"/>
        <v>2</v>
      </c>
      <c r="V11" s="60"/>
      <c r="W11" s="60"/>
      <c r="X11" s="41"/>
      <c r="Y11" s="36">
        <f t="shared" si="38"/>
        <v>0</v>
      </c>
      <c r="Z11" s="37">
        <f t="shared" si="21"/>
        <v>0</v>
      </c>
      <c r="AA11" s="38" t="str">
        <f t="shared" si="39"/>
        <v>F</v>
      </c>
      <c r="AB11" s="39">
        <f t="shared" si="2"/>
        <v>0</v>
      </c>
      <c r="AC11" s="56">
        <v>14</v>
      </c>
      <c r="AD11" s="56">
        <v>14</v>
      </c>
      <c r="AE11" s="57">
        <v>12</v>
      </c>
      <c r="AF11" s="36">
        <f t="shared" si="40"/>
        <v>63</v>
      </c>
      <c r="AG11" s="37">
        <f t="shared" si="22"/>
        <v>12.6</v>
      </c>
      <c r="AH11" s="38" t="str">
        <f t="shared" si="41"/>
        <v>B-</v>
      </c>
      <c r="AI11" s="39">
        <f t="shared" si="3"/>
        <v>3</v>
      </c>
      <c r="AJ11" s="56">
        <v>10</v>
      </c>
      <c r="AK11" s="56">
        <v>10</v>
      </c>
      <c r="AL11" s="57">
        <v>19.5</v>
      </c>
      <c r="AM11" s="36">
        <f t="shared" si="42"/>
        <v>83.25</v>
      </c>
      <c r="AN11" s="37">
        <f t="shared" si="23"/>
        <v>16.649999999999999</v>
      </c>
      <c r="AO11" s="38" t="str">
        <f t="shared" si="43"/>
        <v>A</v>
      </c>
      <c r="AP11" s="39">
        <f t="shared" si="4"/>
        <v>2</v>
      </c>
      <c r="AQ11" s="58">
        <v>6</v>
      </c>
      <c r="AR11" s="58">
        <v>6</v>
      </c>
      <c r="AS11" s="62">
        <v>9.5</v>
      </c>
      <c r="AT11" s="36">
        <f t="shared" si="44"/>
        <v>42.25</v>
      </c>
      <c r="AU11" s="37">
        <f t="shared" si="24"/>
        <v>8.4499999999999993</v>
      </c>
      <c r="AV11" s="38" t="str">
        <f t="shared" si="45"/>
        <v>D+</v>
      </c>
      <c r="AW11" s="39">
        <f t="shared" si="5"/>
        <v>0</v>
      </c>
      <c r="AX11" s="56">
        <v>14.25</v>
      </c>
      <c r="AY11" s="56">
        <v>14.5</v>
      </c>
      <c r="AZ11" s="59">
        <v>14.25</v>
      </c>
      <c r="BA11" s="36">
        <f t="shared" si="46"/>
        <v>71.5</v>
      </c>
      <c r="BB11" s="37">
        <f t="shared" si="25"/>
        <v>14.3</v>
      </c>
      <c r="BC11" s="38" t="str">
        <f t="shared" si="47"/>
        <v>B+</v>
      </c>
      <c r="BD11" s="39">
        <f t="shared" si="6"/>
        <v>4</v>
      </c>
      <c r="BE11" s="56">
        <v>12</v>
      </c>
      <c r="BF11" s="56">
        <v>12</v>
      </c>
      <c r="BG11" s="57">
        <v>11</v>
      </c>
      <c r="BH11" s="36">
        <f t="shared" si="48"/>
        <v>56.5</v>
      </c>
      <c r="BI11" s="37">
        <f t="shared" si="26"/>
        <v>11.3</v>
      </c>
      <c r="BJ11" s="38" t="str">
        <f t="shared" si="49"/>
        <v>C+</v>
      </c>
      <c r="BK11" s="39">
        <f t="shared" si="7"/>
        <v>2</v>
      </c>
      <c r="BL11" s="56">
        <v>13.5</v>
      </c>
      <c r="BM11" s="56">
        <v>13.5</v>
      </c>
      <c r="BN11" s="57">
        <v>11</v>
      </c>
      <c r="BO11" s="36">
        <f t="shared" si="50"/>
        <v>58.75</v>
      </c>
      <c r="BP11" s="37">
        <f t="shared" si="27"/>
        <v>11.75</v>
      </c>
      <c r="BQ11" s="38" t="str">
        <f t="shared" si="51"/>
        <v>C+</v>
      </c>
      <c r="BR11" s="39">
        <f t="shared" si="8"/>
        <v>4</v>
      </c>
      <c r="BS11" s="56">
        <v>11</v>
      </c>
      <c r="BT11" s="56">
        <v>11</v>
      </c>
      <c r="BU11" s="57">
        <v>12</v>
      </c>
      <c r="BV11" s="36">
        <f t="shared" si="52"/>
        <v>58.500000000000007</v>
      </c>
      <c r="BW11" s="37">
        <f t="shared" si="28"/>
        <v>11.700000000000001</v>
      </c>
      <c r="BX11" s="38" t="str">
        <f t="shared" si="53"/>
        <v>C+</v>
      </c>
      <c r="BY11" s="39">
        <f t="shared" si="9"/>
        <v>6</v>
      </c>
      <c r="BZ11" s="56">
        <v>12</v>
      </c>
      <c r="CA11" s="56">
        <v>12</v>
      </c>
      <c r="CB11" s="56">
        <v>12</v>
      </c>
      <c r="CC11" s="36">
        <f t="shared" si="54"/>
        <v>60</v>
      </c>
      <c r="CD11" s="37">
        <f t="shared" si="29"/>
        <v>12</v>
      </c>
      <c r="CE11" s="38" t="str">
        <f t="shared" si="55"/>
        <v>B-</v>
      </c>
      <c r="CF11" s="39">
        <f t="shared" si="10"/>
        <v>5</v>
      </c>
      <c r="CG11" s="56">
        <v>13.75</v>
      </c>
      <c r="CH11" s="56">
        <v>13.75</v>
      </c>
      <c r="CI11" s="56">
        <v>13.75</v>
      </c>
      <c r="CJ11" s="36">
        <f t="shared" si="56"/>
        <v>68.75</v>
      </c>
      <c r="CK11" s="37">
        <f t="shared" si="30"/>
        <v>13.75</v>
      </c>
      <c r="CL11" s="46" t="str">
        <f t="shared" si="57"/>
        <v>3.0</v>
      </c>
      <c r="CM11" s="38" t="str">
        <f t="shared" si="58"/>
        <v>B</v>
      </c>
      <c r="CN11" s="39">
        <f t="shared" si="11"/>
        <v>5</v>
      </c>
      <c r="CO11" s="56">
        <v>11</v>
      </c>
      <c r="CP11" s="56">
        <v>11</v>
      </c>
      <c r="CQ11" s="57">
        <v>15.5</v>
      </c>
      <c r="CR11" s="36">
        <f t="shared" si="59"/>
        <v>70.75</v>
      </c>
      <c r="CS11" s="37">
        <f t="shared" si="31"/>
        <v>14.15</v>
      </c>
      <c r="CT11" s="46" t="str">
        <f t="shared" si="60"/>
        <v>3.3</v>
      </c>
      <c r="CU11" s="38" t="str">
        <f t="shared" si="61"/>
        <v>B+</v>
      </c>
      <c r="CV11" s="39">
        <f t="shared" si="12"/>
        <v>6</v>
      </c>
      <c r="CW11" s="56">
        <v>12</v>
      </c>
      <c r="CX11" s="56">
        <v>12</v>
      </c>
      <c r="CY11" s="56">
        <v>12</v>
      </c>
      <c r="CZ11" s="36">
        <f t="shared" si="62"/>
        <v>60</v>
      </c>
      <c r="DA11" s="37">
        <f t="shared" si="32"/>
        <v>12</v>
      </c>
      <c r="DB11" s="46" t="str">
        <f t="shared" si="63"/>
        <v xml:space="preserve"> 2.7</v>
      </c>
      <c r="DC11" s="38" t="str">
        <f t="shared" si="64"/>
        <v>B-</v>
      </c>
      <c r="DD11" s="39">
        <f t="shared" si="13"/>
        <v>6</v>
      </c>
      <c r="DE11" s="47">
        <f t="shared" si="65"/>
        <v>0</v>
      </c>
      <c r="DF11" s="48"/>
      <c r="DG11" s="49"/>
      <c r="DH11" s="36">
        <f t="shared" si="66"/>
        <v>0</v>
      </c>
      <c r="DI11" s="37">
        <f t="shared" si="67"/>
        <v>0</v>
      </c>
      <c r="DJ11" s="46" t="str">
        <f t="shared" si="68"/>
        <v xml:space="preserve"> 0.0</v>
      </c>
      <c r="DK11" s="38" t="str">
        <f t="shared" si="69"/>
        <v>F</v>
      </c>
      <c r="DL11" s="39">
        <f t="shared" si="14"/>
        <v>0</v>
      </c>
      <c r="DM11" s="47">
        <f t="shared" si="70"/>
        <v>0</v>
      </c>
      <c r="DN11" s="48"/>
      <c r="DO11" s="49"/>
      <c r="DP11" s="36">
        <f t="shared" si="71"/>
        <v>0</v>
      </c>
      <c r="DQ11" s="37">
        <f t="shared" si="72"/>
        <v>0</v>
      </c>
      <c r="DR11" s="46" t="str">
        <f t="shared" si="73"/>
        <v xml:space="preserve"> 0.0</v>
      </c>
      <c r="DS11" s="38" t="str">
        <f t="shared" si="74"/>
        <v>F</v>
      </c>
      <c r="DT11" s="39">
        <f t="shared" si="15"/>
        <v>0</v>
      </c>
      <c r="DU11" s="50">
        <f t="shared" si="75"/>
        <v>47</v>
      </c>
      <c r="DV11" s="51">
        <f t="shared" si="16"/>
        <v>12.550980392156863</v>
      </c>
      <c r="DW11" s="52">
        <f>IF(DU11=$DV$2,"ok",$DV$2-DU11)</f>
        <v>4</v>
      </c>
      <c r="DX11" s="51">
        <f t="shared" si="17"/>
        <v>8</v>
      </c>
      <c r="DY11" s="51">
        <f t="shared" si="33"/>
        <v>6</v>
      </c>
      <c r="DZ11" s="52" t="str">
        <f t="shared" si="18"/>
        <v>FOKAM  MBA DAVID</v>
      </c>
    </row>
    <row r="12" spans="1:184" s="68" customFormat="1" ht="14.25" customHeight="1" thickBot="1" x14ac:dyDescent="0.3">
      <c r="A12" s="86">
        <v>10.5</v>
      </c>
      <c r="B12" t="s">
        <v>64</v>
      </c>
      <c r="C12" s="55" t="s">
        <v>65</v>
      </c>
      <c r="D12" s="33" t="s">
        <v>40</v>
      </c>
      <c r="E12" s="87">
        <v>36995</v>
      </c>
      <c r="F12" t="s">
        <v>47</v>
      </c>
      <c r="G12" s="88" t="s">
        <v>57</v>
      </c>
      <c r="H12" s="61">
        <v>4</v>
      </c>
      <c r="I12" s="61">
        <v>4</v>
      </c>
      <c r="J12" s="57">
        <v>13</v>
      </c>
      <c r="K12" s="36">
        <f t="shared" si="34"/>
        <v>51.5</v>
      </c>
      <c r="L12" s="37">
        <f t="shared" si="19"/>
        <v>10.3</v>
      </c>
      <c r="M12" s="38" t="str">
        <f t="shared" si="35"/>
        <v>C</v>
      </c>
      <c r="N12" s="39">
        <f t="shared" si="0"/>
        <v>2</v>
      </c>
      <c r="O12" s="56">
        <v>17</v>
      </c>
      <c r="P12" s="56">
        <v>17</v>
      </c>
      <c r="Q12" s="57">
        <v>15</v>
      </c>
      <c r="R12" s="36">
        <f t="shared" si="36"/>
        <v>78</v>
      </c>
      <c r="S12" s="37">
        <f t="shared" si="20"/>
        <v>15.6</v>
      </c>
      <c r="T12" s="38" t="str">
        <f t="shared" si="37"/>
        <v>A-</v>
      </c>
      <c r="U12" s="39">
        <f t="shared" si="1"/>
        <v>2</v>
      </c>
      <c r="V12" s="66"/>
      <c r="W12" s="66"/>
      <c r="X12" s="69"/>
      <c r="Y12" s="36">
        <f t="shared" si="38"/>
        <v>0</v>
      </c>
      <c r="Z12" s="37">
        <f t="shared" si="21"/>
        <v>0</v>
      </c>
      <c r="AA12" s="38" t="str">
        <f t="shared" si="39"/>
        <v>F</v>
      </c>
      <c r="AB12" s="39">
        <f t="shared" si="2"/>
        <v>0</v>
      </c>
      <c r="AC12" s="56">
        <v>12.5</v>
      </c>
      <c r="AD12" s="56">
        <v>12.5</v>
      </c>
      <c r="AE12" s="57">
        <v>10</v>
      </c>
      <c r="AF12" s="36">
        <f t="shared" si="40"/>
        <v>53.75</v>
      </c>
      <c r="AG12" s="37">
        <f t="shared" si="22"/>
        <v>10.75</v>
      </c>
      <c r="AH12" s="38" t="str">
        <f t="shared" si="41"/>
        <v>C</v>
      </c>
      <c r="AI12" s="39">
        <f t="shared" si="3"/>
        <v>3</v>
      </c>
      <c r="AJ12" s="61">
        <v>3.25</v>
      </c>
      <c r="AK12" s="61">
        <v>3.25</v>
      </c>
      <c r="AL12" s="62">
        <v>13</v>
      </c>
      <c r="AM12" s="36">
        <f t="shared" si="42"/>
        <v>50.375</v>
      </c>
      <c r="AN12" s="37">
        <f t="shared" si="23"/>
        <v>10.074999999999999</v>
      </c>
      <c r="AO12" s="38" t="str">
        <f t="shared" si="43"/>
        <v>C</v>
      </c>
      <c r="AP12" s="39">
        <f t="shared" si="4"/>
        <v>2</v>
      </c>
      <c r="AQ12" s="56"/>
      <c r="AR12" s="56"/>
      <c r="AS12" s="62">
        <v>0</v>
      </c>
      <c r="AT12" s="36">
        <f t="shared" si="44"/>
        <v>0</v>
      </c>
      <c r="AU12" s="37">
        <f t="shared" si="24"/>
        <v>0</v>
      </c>
      <c r="AV12" s="38" t="str">
        <f t="shared" si="45"/>
        <v>F</v>
      </c>
      <c r="AW12" s="39">
        <f t="shared" si="5"/>
        <v>0</v>
      </c>
      <c r="AX12" s="61">
        <v>14</v>
      </c>
      <c r="AY12" s="61">
        <v>14</v>
      </c>
      <c r="AZ12" s="59">
        <v>14</v>
      </c>
      <c r="BA12" s="36">
        <f t="shared" si="46"/>
        <v>70</v>
      </c>
      <c r="BB12" s="37">
        <f t="shared" si="25"/>
        <v>14</v>
      </c>
      <c r="BC12" s="38" t="str">
        <f t="shared" si="47"/>
        <v>B+</v>
      </c>
      <c r="BD12" s="39">
        <f t="shared" si="6"/>
        <v>4</v>
      </c>
      <c r="BE12" s="61">
        <v>9</v>
      </c>
      <c r="BF12" s="61">
        <v>9</v>
      </c>
      <c r="BG12" s="59">
        <v>12</v>
      </c>
      <c r="BH12" s="36">
        <f t="shared" si="48"/>
        <v>55.500000000000007</v>
      </c>
      <c r="BI12" s="37">
        <f t="shared" si="26"/>
        <v>11.100000000000001</v>
      </c>
      <c r="BJ12" s="38" t="str">
        <f t="shared" si="49"/>
        <v>C+</v>
      </c>
      <c r="BK12" s="39">
        <f t="shared" si="7"/>
        <v>2</v>
      </c>
      <c r="BL12" s="58">
        <v>6</v>
      </c>
      <c r="BM12" s="58">
        <v>6</v>
      </c>
      <c r="BN12" s="59">
        <v>5</v>
      </c>
      <c r="BO12" s="36">
        <f t="shared" si="50"/>
        <v>26.5</v>
      </c>
      <c r="BP12" s="37">
        <f t="shared" si="27"/>
        <v>5.3</v>
      </c>
      <c r="BQ12" s="38" t="str">
        <f t="shared" si="51"/>
        <v>F</v>
      </c>
      <c r="BR12" s="39">
        <f t="shared" si="8"/>
        <v>0</v>
      </c>
      <c r="BS12" s="61">
        <v>13</v>
      </c>
      <c r="BT12" s="61">
        <v>13</v>
      </c>
      <c r="BU12" s="62">
        <v>14</v>
      </c>
      <c r="BV12" s="36">
        <f t="shared" si="52"/>
        <v>68.5</v>
      </c>
      <c r="BW12" s="37">
        <f t="shared" si="28"/>
        <v>13.7</v>
      </c>
      <c r="BX12" s="38" t="str">
        <f t="shared" si="53"/>
        <v>B</v>
      </c>
      <c r="BY12" s="39">
        <f t="shared" si="9"/>
        <v>6</v>
      </c>
      <c r="BZ12" s="61">
        <v>11.5</v>
      </c>
      <c r="CA12" s="61">
        <v>11.5</v>
      </c>
      <c r="CB12" s="61">
        <v>11.5</v>
      </c>
      <c r="CC12" s="36">
        <f t="shared" si="54"/>
        <v>57.5</v>
      </c>
      <c r="CD12" s="37">
        <f t="shared" si="29"/>
        <v>11.5</v>
      </c>
      <c r="CE12" s="38" t="str">
        <f t="shared" si="55"/>
        <v>C+</v>
      </c>
      <c r="CF12" s="39">
        <f t="shared" si="10"/>
        <v>5</v>
      </c>
      <c r="CG12" s="61">
        <v>3</v>
      </c>
      <c r="CH12" s="61">
        <v>3</v>
      </c>
      <c r="CI12" s="61">
        <v>3</v>
      </c>
      <c r="CJ12" s="36">
        <f t="shared" si="56"/>
        <v>15</v>
      </c>
      <c r="CK12" s="37">
        <f t="shared" si="30"/>
        <v>3</v>
      </c>
      <c r="CL12" s="46" t="str">
        <f t="shared" si="57"/>
        <v xml:space="preserve"> 0.0</v>
      </c>
      <c r="CM12" s="38" t="str">
        <f t="shared" si="58"/>
        <v>F</v>
      </c>
      <c r="CN12" s="39">
        <f t="shared" si="11"/>
        <v>0</v>
      </c>
      <c r="CO12" s="56"/>
      <c r="CP12" s="56"/>
      <c r="CQ12" s="62">
        <v>5.5</v>
      </c>
      <c r="CR12" s="36">
        <f t="shared" si="59"/>
        <v>19.25</v>
      </c>
      <c r="CS12" s="37">
        <f t="shared" si="31"/>
        <v>3.85</v>
      </c>
      <c r="CT12" s="46" t="str">
        <f t="shared" si="60"/>
        <v xml:space="preserve"> 0.0</v>
      </c>
      <c r="CU12" s="38" t="str">
        <f t="shared" si="61"/>
        <v>F</v>
      </c>
      <c r="CV12" s="39">
        <f t="shared" si="12"/>
        <v>0</v>
      </c>
      <c r="CW12" s="61">
        <v>11.75</v>
      </c>
      <c r="CX12" s="61">
        <v>11.75</v>
      </c>
      <c r="CY12" s="61">
        <v>11.75</v>
      </c>
      <c r="CZ12" s="36">
        <f t="shared" si="62"/>
        <v>58.75</v>
      </c>
      <c r="DA12" s="37">
        <f t="shared" si="32"/>
        <v>11.75</v>
      </c>
      <c r="DB12" s="46" t="str">
        <f t="shared" si="63"/>
        <v xml:space="preserve"> 2.3</v>
      </c>
      <c r="DC12" s="38" t="str">
        <f t="shared" si="64"/>
        <v>C+</v>
      </c>
      <c r="DD12" s="39">
        <f t="shared" si="13"/>
        <v>6</v>
      </c>
      <c r="DE12" s="47">
        <f t="shared" si="65"/>
        <v>0</v>
      </c>
      <c r="DF12" s="48"/>
      <c r="DG12" s="49"/>
      <c r="DH12" s="36">
        <f t="shared" si="66"/>
        <v>0</v>
      </c>
      <c r="DI12" s="37">
        <f t="shared" si="67"/>
        <v>0</v>
      </c>
      <c r="DJ12" s="46" t="str">
        <f t="shared" si="68"/>
        <v xml:space="preserve"> 0.0</v>
      </c>
      <c r="DK12" s="38" t="str">
        <f t="shared" si="69"/>
        <v>F</v>
      </c>
      <c r="DL12" s="39">
        <f t="shared" si="14"/>
        <v>0</v>
      </c>
      <c r="DM12" s="47">
        <f t="shared" si="70"/>
        <v>0</v>
      </c>
      <c r="DN12" s="48"/>
      <c r="DO12" s="49"/>
      <c r="DP12" s="36">
        <f t="shared" si="71"/>
        <v>0</v>
      </c>
      <c r="DQ12" s="37">
        <f t="shared" si="72"/>
        <v>0</v>
      </c>
      <c r="DR12" s="46" t="str">
        <f t="shared" si="73"/>
        <v xml:space="preserve"> 0.0</v>
      </c>
      <c r="DS12" s="38" t="str">
        <f t="shared" si="74"/>
        <v>F</v>
      </c>
      <c r="DT12" s="39">
        <f t="shared" si="15"/>
        <v>0</v>
      </c>
      <c r="DU12" s="50">
        <f t="shared" si="75"/>
        <v>32</v>
      </c>
      <c r="DV12" s="51">
        <f t="shared" si="16"/>
        <v>8.8607843137254889</v>
      </c>
      <c r="DW12" s="52">
        <f>IF(DU12=$DV$2,"ok", $DV$2-DU12)</f>
        <v>19</v>
      </c>
      <c r="DX12" s="51">
        <f t="shared" si="17"/>
        <v>10.5</v>
      </c>
      <c r="DY12" s="51">
        <f t="shared" si="33"/>
        <v>20</v>
      </c>
      <c r="DZ12" s="52" t="str">
        <f t="shared" si="18"/>
        <v xml:space="preserve">GADOUM  TAHADOUM  DIANE  PASCALE </v>
      </c>
    </row>
    <row r="13" spans="1:184" s="68" customFormat="1" ht="15.75" thickBot="1" x14ac:dyDescent="0.3">
      <c r="A13" s="86">
        <v>10</v>
      </c>
      <c r="B13" t="s">
        <v>66</v>
      </c>
      <c r="C13" s="55" t="s">
        <v>67</v>
      </c>
      <c r="D13" s="33" t="s">
        <v>40</v>
      </c>
      <c r="E13" s="87">
        <v>36994</v>
      </c>
      <c r="F13" t="s">
        <v>102</v>
      </c>
      <c r="G13" s="67" t="s">
        <v>42</v>
      </c>
      <c r="H13" s="61">
        <v>4</v>
      </c>
      <c r="I13" s="61">
        <v>4</v>
      </c>
      <c r="J13" s="59">
        <v>8.5</v>
      </c>
      <c r="K13" s="36">
        <f t="shared" si="34"/>
        <v>35.75</v>
      </c>
      <c r="L13" s="37">
        <f t="shared" si="19"/>
        <v>7.15</v>
      </c>
      <c r="M13" s="38" t="str">
        <f t="shared" si="35"/>
        <v>D</v>
      </c>
      <c r="N13" s="39">
        <f t="shared" si="0"/>
        <v>0</v>
      </c>
      <c r="O13" s="58">
        <v>7</v>
      </c>
      <c r="P13" s="58">
        <v>7</v>
      </c>
      <c r="Q13" s="57">
        <v>16</v>
      </c>
      <c r="R13" s="36">
        <f t="shared" si="36"/>
        <v>66.5</v>
      </c>
      <c r="S13" s="37">
        <f t="shared" si="20"/>
        <v>13.3</v>
      </c>
      <c r="T13" s="38" t="str">
        <f t="shared" si="37"/>
        <v>B</v>
      </c>
      <c r="U13" s="39">
        <f t="shared" si="1"/>
        <v>2</v>
      </c>
      <c r="V13" s="60"/>
      <c r="W13" s="60"/>
      <c r="X13" s="69"/>
      <c r="Y13" s="36">
        <f t="shared" si="38"/>
        <v>0</v>
      </c>
      <c r="Z13" s="37">
        <f t="shared" si="21"/>
        <v>0</v>
      </c>
      <c r="AA13" s="38" t="str">
        <f t="shared" si="39"/>
        <v>F</v>
      </c>
      <c r="AB13" s="39">
        <f t="shared" si="2"/>
        <v>0</v>
      </c>
      <c r="AC13" s="56">
        <v>10</v>
      </c>
      <c r="AD13" s="56">
        <v>10</v>
      </c>
      <c r="AE13" s="57">
        <v>12</v>
      </c>
      <c r="AF13" s="36">
        <f t="shared" si="40"/>
        <v>57</v>
      </c>
      <c r="AG13" s="37">
        <f t="shared" si="22"/>
        <v>11.4</v>
      </c>
      <c r="AH13" s="38" t="str">
        <f t="shared" si="41"/>
        <v>C+</v>
      </c>
      <c r="AI13" s="39">
        <f t="shared" si="3"/>
        <v>3</v>
      </c>
      <c r="AJ13" s="56">
        <v>7.5</v>
      </c>
      <c r="AK13" s="56">
        <v>7.5</v>
      </c>
      <c r="AL13" s="59">
        <v>7.5</v>
      </c>
      <c r="AM13" s="36">
        <f t="shared" si="42"/>
        <v>37.5</v>
      </c>
      <c r="AN13" s="37">
        <f t="shared" si="23"/>
        <v>7.5</v>
      </c>
      <c r="AO13" s="38" t="str">
        <f t="shared" si="43"/>
        <v>D</v>
      </c>
      <c r="AP13" s="39">
        <f t="shared" si="4"/>
        <v>0</v>
      </c>
      <c r="AQ13" s="58">
        <v>5.5</v>
      </c>
      <c r="AR13" s="58">
        <v>5.5</v>
      </c>
      <c r="AS13" s="62">
        <v>0</v>
      </c>
      <c r="AT13" s="36">
        <f t="shared" si="44"/>
        <v>8.25</v>
      </c>
      <c r="AU13" s="37">
        <f t="shared" si="24"/>
        <v>1.65</v>
      </c>
      <c r="AV13" s="38" t="str">
        <f t="shared" si="45"/>
        <v>F</v>
      </c>
      <c r="AW13" s="39">
        <f t="shared" si="5"/>
        <v>0</v>
      </c>
      <c r="AX13" s="56">
        <v>10</v>
      </c>
      <c r="AY13" s="56">
        <v>10</v>
      </c>
      <c r="AZ13" s="57">
        <v>1</v>
      </c>
      <c r="BA13" s="36">
        <f t="shared" si="46"/>
        <v>18.5</v>
      </c>
      <c r="BB13" s="37">
        <f t="shared" si="25"/>
        <v>3.7</v>
      </c>
      <c r="BC13" s="38" t="str">
        <f t="shared" si="47"/>
        <v>F</v>
      </c>
      <c r="BD13" s="39">
        <f t="shared" si="6"/>
        <v>0</v>
      </c>
      <c r="BE13" s="61">
        <v>6</v>
      </c>
      <c r="BF13" s="61">
        <v>6</v>
      </c>
      <c r="BG13" s="59">
        <v>12</v>
      </c>
      <c r="BH13" s="36">
        <f t="shared" si="48"/>
        <v>51</v>
      </c>
      <c r="BI13" s="37">
        <f t="shared" si="26"/>
        <v>10.199999999999999</v>
      </c>
      <c r="BJ13" s="38" t="str">
        <f t="shared" si="49"/>
        <v>C</v>
      </c>
      <c r="BK13" s="39">
        <f t="shared" si="7"/>
        <v>2</v>
      </c>
      <c r="BL13" s="58">
        <v>6.5</v>
      </c>
      <c r="BM13" s="58">
        <v>6.5</v>
      </c>
      <c r="BN13" s="59">
        <v>10</v>
      </c>
      <c r="BO13" s="36">
        <f t="shared" si="50"/>
        <v>44.75</v>
      </c>
      <c r="BP13" s="37">
        <f t="shared" si="27"/>
        <v>8.9499999999999993</v>
      </c>
      <c r="BQ13" s="38" t="str">
        <f t="shared" si="51"/>
        <v>C-</v>
      </c>
      <c r="BR13" s="39">
        <f t="shared" si="8"/>
        <v>0</v>
      </c>
      <c r="BS13" s="56">
        <v>12</v>
      </c>
      <c r="BT13" s="56">
        <v>12</v>
      </c>
      <c r="BU13" s="57">
        <v>13</v>
      </c>
      <c r="BV13" s="36">
        <f t="shared" si="52"/>
        <v>63.5</v>
      </c>
      <c r="BW13" s="37">
        <f t="shared" si="28"/>
        <v>12.7</v>
      </c>
      <c r="BX13" s="38" t="str">
        <f t="shared" si="53"/>
        <v>B-</v>
      </c>
      <c r="BY13" s="39">
        <f t="shared" si="9"/>
        <v>6</v>
      </c>
      <c r="BZ13" s="56">
        <v>5.5</v>
      </c>
      <c r="CA13" s="56">
        <v>5.5</v>
      </c>
      <c r="CB13" s="56">
        <v>5.5</v>
      </c>
      <c r="CC13" s="36">
        <f t="shared" si="54"/>
        <v>27.5</v>
      </c>
      <c r="CD13" s="37">
        <f t="shared" si="29"/>
        <v>5.5</v>
      </c>
      <c r="CE13" s="38" t="str">
        <f t="shared" si="55"/>
        <v>F</v>
      </c>
      <c r="CF13" s="39">
        <f t="shared" si="10"/>
        <v>0</v>
      </c>
      <c r="CG13" s="61">
        <v>4</v>
      </c>
      <c r="CH13" s="61">
        <v>4</v>
      </c>
      <c r="CI13" s="63">
        <v>6.5</v>
      </c>
      <c r="CJ13" s="36">
        <f t="shared" si="56"/>
        <v>28.75</v>
      </c>
      <c r="CK13" s="37">
        <f t="shared" si="30"/>
        <v>5.75</v>
      </c>
      <c r="CL13" s="46" t="str">
        <f t="shared" si="57"/>
        <v xml:space="preserve"> 0.0</v>
      </c>
      <c r="CM13" s="38" t="str">
        <f t="shared" si="58"/>
        <v>F</v>
      </c>
      <c r="CN13" s="39">
        <f t="shared" si="11"/>
        <v>0</v>
      </c>
      <c r="CO13" s="56">
        <v>15</v>
      </c>
      <c r="CP13" s="56">
        <v>15</v>
      </c>
      <c r="CQ13" s="62">
        <v>9</v>
      </c>
      <c r="CR13" s="36">
        <f t="shared" si="59"/>
        <v>54</v>
      </c>
      <c r="CS13" s="37">
        <f t="shared" si="31"/>
        <v>10.8</v>
      </c>
      <c r="CT13" s="46" t="str">
        <f t="shared" si="60"/>
        <v xml:space="preserve"> 2.0</v>
      </c>
      <c r="CU13" s="38" t="str">
        <f t="shared" si="61"/>
        <v>C</v>
      </c>
      <c r="CV13" s="39">
        <f t="shared" si="12"/>
        <v>6</v>
      </c>
      <c r="CW13" s="56">
        <v>1.5</v>
      </c>
      <c r="CX13" s="56">
        <v>1.5</v>
      </c>
      <c r="CY13" s="56">
        <v>1.5</v>
      </c>
      <c r="CZ13" s="36">
        <f t="shared" si="62"/>
        <v>7.5</v>
      </c>
      <c r="DA13" s="37">
        <f t="shared" si="32"/>
        <v>1.5</v>
      </c>
      <c r="DB13" s="46" t="str">
        <f t="shared" si="63"/>
        <v xml:space="preserve"> 0.0</v>
      </c>
      <c r="DC13" s="38" t="str">
        <f t="shared" si="64"/>
        <v>F</v>
      </c>
      <c r="DD13" s="39">
        <f t="shared" si="13"/>
        <v>0</v>
      </c>
      <c r="DE13" s="47">
        <f t="shared" si="65"/>
        <v>0</v>
      </c>
      <c r="DF13" s="48"/>
      <c r="DG13" s="49"/>
      <c r="DH13" s="36">
        <f t="shared" si="66"/>
        <v>0</v>
      </c>
      <c r="DI13" s="37">
        <f t="shared" si="67"/>
        <v>0</v>
      </c>
      <c r="DJ13" s="46" t="str">
        <f t="shared" si="68"/>
        <v xml:space="preserve"> 0.0</v>
      </c>
      <c r="DK13" s="38" t="str">
        <f t="shared" si="69"/>
        <v>F</v>
      </c>
      <c r="DL13" s="39">
        <f t="shared" si="14"/>
        <v>0</v>
      </c>
      <c r="DM13" s="47">
        <f t="shared" si="70"/>
        <v>0</v>
      </c>
      <c r="DN13" s="48"/>
      <c r="DO13" s="49"/>
      <c r="DP13" s="36">
        <f t="shared" si="71"/>
        <v>0</v>
      </c>
      <c r="DQ13" s="37">
        <f t="shared" si="72"/>
        <v>0</v>
      </c>
      <c r="DR13" s="46" t="str">
        <f t="shared" si="73"/>
        <v xml:space="preserve"> 0.0</v>
      </c>
      <c r="DS13" s="38" t="str">
        <f t="shared" si="74"/>
        <v>F</v>
      </c>
      <c r="DT13" s="39">
        <f t="shared" si="15"/>
        <v>0</v>
      </c>
      <c r="DU13" s="50">
        <f t="shared" si="75"/>
        <v>19</v>
      </c>
      <c r="DV13" s="51">
        <f t="shared" si="16"/>
        <v>7.3323529411764703</v>
      </c>
      <c r="DW13" s="52">
        <f>IF(DU13=$DV$2,"ok",$DV$2-DU13)</f>
        <v>32</v>
      </c>
      <c r="DX13" s="51">
        <f t="shared" si="17"/>
        <v>10</v>
      </c>
      <c r="DY13" s="51">
        <f t="shared" si="33"/>
        <v>22</v>
      </c>
      <c r="DZ13" s="52" t="str">
        <f t="shared" si="18"/>
        <v>KENGNE FONKOU  DAPNET MAGLOIRE</v>
      </c>
    </row>
    <row r="14" spans="1:184" s="68" customFormat="1" ht="15.75" thickBot="1" x14ac:dyDescent="0.3">
      <c r="A14" s="86">
        <v>11</v>
      </c>
      <c r="B14" t="s">
        <v>68</v>
      </c>
      <c r="C14" s="55" t="s">
        <v>69</v>
      </c>
      <c r="D14" s="33" t="s">
        <v>40</v>
      </c>
      <c r="E14" s="87">
        <v>38416</v>
      </c>
      <c r="F14" t="s">
        <v>103</v>
      </c>
      <c r="G14" s="67" t="s">
        <v>57</v>
      </c>
      <c r="H14" s="56">
        <v>11.5</v>
      </c>
      <c r="I14" s="56">
        <v>11.5</v>
      </c>
      <c r="J14" s="57">
        <v>13.5</v>
      </c>
      <c r="K14" s="36">
        <f t="shared" si="34"/>
        <v>64.5</v>
      </c>
      <c r="L14" s="37">
        <f t="shared" si="19"/>
        <v>12.9</v>
      </c>
      <c r="M14" s="38" t="str">
        <f t="shared" si="35"/>
        <v>B-</v>
      </c>
      <c r="N14" s="39">
        <f t="shared" si="0"/>
        <v>2</v>
      </c>
      <c r="O14" s="56">
        <v>15</v>
      </c>
      <c r="P14" s="56">
        <v>15</v>
      </c>
      <c r="Q14" s="57">
        <v>18</v>
      </c>
      <c r="R14" s="36">
        <f t="shared" si="36"/>
        <v>85.5</v>
      </c>
      <c r="S14" s="37">
        <f t="shared" si="20"/>
        <v>17.100000000000001</v>
      </c>
      <c r="T14" s="38" t="str">
        <f t="shared" si="37"/>
        <v>A</v>
      </c>
      <c r="U14" s="39">
        <f t="shared" si="1"/>
        <v>2</v>
      </c>
      <c r="V14" s="66"/>
      <c r="W14" s="66"/>
      <c r="X14" s="70"/>
      <c r="Y14" s="36">
        <f t="shared" si="38"/>
        <v>0</v>
      </c>
      <c r="Z14" s="37">
        <f t="shared" si="21"/>
        <v>0</v>
      </c>
      <c r="AA14" s="38" t="str">
        <f t="shared" si="39"/>
        <v>F</v>
      </c>
      <c r="AB14" s="39">
        <f t="shared" si="2"/>
        <v>0</v>
      </c>
      <c r="AC14" s="56">
        <v>15</v>
      </c>
      <c r="AD14" s="56">
        <v>15</v>
      </c>
      <c r="AE14" s="57">
        <v>12.5</v>
      </c>
      <c r="AF14" s="36">
        <f t="shared" si="40"/>
        <v>66.25</v>
      </c>
      <c r="AG14" s="37">
        <f t="shared" si="22"/>
        <v>13.25</v>
      </c>
      <c r="AH14" s="38" t="str">
        <f t="shared" si="41"/>
        <v>B</v>
      </c>
      <c r="AI14" s="39">
        <f t="shared" si="3"/>
        <v>3</v>
      </c>
      <c r="AJ14" s="56">
        <v>10.5</v>
      </c>
      <c r="AK14" s="56">
        <v>10.5</v>
      </c>
      <c r="AL14" s="57">
        <v>12</v>
      </c>
      <c r="AM14" s="36">
        <f t="shared" si="42"/>
        <v>57.75</v>
      </c>
      <c r="AN14" s="37">
        <f t="shared" si="23"/>
        <v>11.55</v>
      </c>
      <c r="AO14" s="38" t="str">
        <f t="shared" si="43"/>
        <v>C+</v>
      </c>
      <c r="AP14" s="39">
        <f t="shared" si="4"/>
        <v>2</v>
      </c>
      <c r="AQ14" s="56">
        <v>14.5</v>
      </c>
      <c r="AR14" s="56">
        <v>14.5</v>
      </c>
      <c r="AS14" s="57">
        <v>14.5</v>
      </c>
      <c r="AT14" s="36">
        <f t="shared" si="44"/>
        <v>72.5</v>
      </c>
      <c r="AU14" s="37">
        <f t="shared" si="24"/>
        <v>14.5</v>
      </c>
      <c r="AV14" s="38" t="str">
        <f t="shared" si="45"/>
        <v>B+</v>
      </c>
      <c r="AW14" s="39">
        <f t="shared" si="5"/>
        <v>4</v>
      </c>
      <c r="AX14" s="56">
        <v>10</v>
      </c>
      <c r="AY14" s="56">
        <v>10</v>
      </c>
      <c r="AZ14" s="57">
        <v>10</v>
      </c>
      <c r="BA14" s="36">
        <f t="shared" si="46"/>
        <v>50</v>
      </c>
      <c r="BB14" s="37">
        <f t="shared" si="25"/>
        <v>10</v>
      </c>
      <c r="BC14" s="38" t="str">
        <f t="shared" si="47"/>
        <v>C</v>
      </c>
      <c r="BD14" s="39">
        <f t="shared" si="6"/>
        <v>4</v>
      </c>
      <c r="BE14" s="56">
        <v>15</v>
      </c>
      <c r="BF14" s="56">
        <v>15</v>
      </c>
      <c r="BG14" s="57">
        <v>16</v>
      </c>
      <c r="BH14" s="36">
        <f t="shared" si="48"/>
        <v>78.5</v>
      </c>
      <c r="BI14" s="37">
        <f t="shared" si="26"/>
        <v>15.7</v>
      </c>
      <c r="BJ14" s="38" t="str">
        <f t="shared" si="49"/>
        <v>A-</v>
      </c>
      <c r="BK14" s="39">
        <f t="shared" si="7"/>
        <v>2</v>
      </c>
      <c r="BL14" s="58">
        <v>8</v>
      </c>
      <c r="BM14" s="58">
        <v>8</v>
      </c>
      <c r="BN14" s="57">
        <v>15</v>
      </c>
      <c r="BO14" s="36">
        <f t="shared" si="50"/>
        <v>64.5</v>
      </c>
      <c r="BP14" s="37">
        <f t="shared" si="27"/>
        <v>12.9</v>
      </c>
      <c r="BQ14" s="38" t="str">
        <f t="shared" si="51"/>
        <v>B-</v>
      </c>
      <c r="BR14" s="39">
        <f t="shared" si="8"/>
        <v>4</v>
      </c>
      <c r="BS14" s="56">
        <v>16.5</v>
      </c>
      <c r="BT14" s="56">
        <v>16.5</v>
      </c>
      <c r="BU14" s="57">
        <v>17.5</v>
      </c>
      <c r="BV14" s="36">
        <f t="shared" si="52"/>
        <v>86</v>
      </c>
      <c r="BW14" s="37">
        <f t="shared" si="28"/>
        <v>17.2</v>
      </c>
      <c r="BX14" s="38" t="str">
        <f t="shared" si="53"/>
        <v>A</v>
      </c>
      <c r="BY14" s="39">
        <f t="shared" si="9"/>
        <v>6</v>
      </c>
      <c r="BZ14" s="56">
        <v>9.5</v>
      </c>
      <c r="CA14" s="56">
        <v>9.5</v>
      </c>
      <c r="CB14" s="63">
        <v>9.5</v>
      </c>
      <c r="CC14" s="36">
        <f t="shared" si="54"/>
        <v>47.5</v>
      </c>
      <c r="CD14" s="37">
        <f t="shared" si="29"/>
        <v>9.5</v>
      </c>
      <c r="CE14" s="38" t="str">
        <f t="shared" si="55"/>
        <v>C-</v>
      </c>
      <c r="CF14" s="39">
        <f t="shared" si="10"/>
        <v>0</v>
      </c>
      <c r="CG14" s="56">
        <v>10.5</v>
      </c>
      <c r="CH14" s="56">
        <v>10.5</v>
      </c>
      <c r="CI14" s="56">
        <v>10.5</v>
      </c>
      <c r="CJ14" s="36">
        <f t="shared" si="56"/>
        <v>52.5</v>
      </c>
      <c r="CK14" s="37">
        <f t="shared" si="30"/>
        <v>10.5</v>
      </c>
      <c r="CL14" s="46" t="str">
        <f t="shared" si="57"/>
        <v xml:space="preserve"> 2.0</v>
      </c>
      <c r="CM14" s="38" t="str">
        <f t="shared" si="58"/>
        <v>C</v>
      </c>
      <c r="CN14" s="39">
        <f t="shared" si="11"/>
        <v>5</v>
      </c>
      <c r="CO14" s="56">
        <v>17.5</v>
      </c>
      <c r="CP14" s="56">
        <v>17.5</v>
      </c>
      <c r="CQ14" s="59">
        <v>11</v>
      </c>
      <c r="CR14" s="36">
        <f t="shared" si="59"/>
        <v>64.75</v>
      </c>
      <c r="CS14" s="37">
        <f t="shared" si="31"/>
        <v>12.95</v>
      </c>
      <c r="CT14" s="46" t="str">
        <f t="shared" si="60"/>
        <v xml:space="preserve"> 2.7</v>
      </c>
      <c r="CU14" s="38" t="str">
        <f t="shared" si="61"/>
        <v>B-</v>
      </c>
      <c r="CV14" s="39">
        <f t="shared" si="12"/>
        <v>6</v>
      </c>
      <c r="CW14" s="56">
        <v>15.25</v>
      </c>
      <c r="CX14" s="56">
        <v>15.25</v>
      </c>
      <c r="CY14" s="56">
        <v>15.25</v>
      </c>
      <c r="CZ14" s="36">
        <f t="shared" si="62"/>
        <v>76.25</v>
      </c>
      <c r="DA14" s="37">
        <f t="shared" si="32"/>
        <v>15.25</v>
      </c>
      <c r="DB14" s="46" t="str">
        <f t="shared" si="63"/>
        <v>3.7</v>
      </c>
      <c r="DC14" s="38" t="str">
        <f t="shared" si="64"/>
        <v>A-</v>
      </c>
      <c r="DD14" s="39">
        <f t="shared" si="13"/>
        <v>6</v>
      </c>
      <c r="DE14" s="47">
        <f t="shared" si="65"/>
        <v>0</v>
      </c>
      <c r="DF14" s="48"/>
      <c r="DG14" s="49"/>
      <c r="DH14" s="36">
        <f t="shared" si="66"/>
        <v>0</v>
      </c>
      <c r="DI14" s="37">
        <f t="shared" si="67"/>
        <v>0</v>
      </c>
      <c r="DJ14" s="46" t="str">
        <f t="shared" si="68"/>
        <v xml:space="preserve"> 0.0</v>
      </c>
      <c r="DK14" s="38" t="str">
        <f t="shared" si="69"/>
        <v>F</v>
      </c>
      <c r="DL14" s="39">
        <f t="shared" si="14"/>
        <v>0</v>
      </c>
      <c r="DM14" s="47">
        <f t="shared" si="70"/>
        <v>0</v>
      </c>
      <c r="DN14" s="48"/>
      <c r="DO14" s="49"/>
      <c r="DP14" s="36">
        <f t="shared" si="71"/>
        <v>0</v>
      </c>
      <c r="DQ14" s="37">
        <f t="shared" si="72"/>
        <v>0</v>
      </c>
      <c r="DR14" s="46" t="str">
        <f t="shared" si="73"/>
        <v xml:space="preserve"> 0.0</v>
      </c>
      <c r="DS14" s="38" t="str">
        <f t="shared" si="74"/>
        <v>F</v>
      </c>
      <c r="DT14" s="39">
        <f t="shared" si="15"/>
        <v>0</v>
      </c>
      <c r="DU14" s="50">
        <f t="shared" si="75"/>
        <v>46</v>
      </c>
      <c r="DV14" s="51">
        <f t="shared" si="16"/>
        <v>13.259803921568627</v>
      </c>
      <c r="DW14" s="52">
        <f>IF(DU14=$DV$2,"ok", $DV$2-DU14)</f>
        <v>5</v>
      </c>
      <c r="DX14" s="51">
        <f t="shared" si="17"/>
        <v>11</v>
      </c>
      <c r="DY14" s="51">
        <f t="shared" si="33"/>
        <v>4</v>
      </c>
      <c r="DZ14" s="52" t="str">
        <f t="shared" si="18"/>
        <v>KOUMETIO  MAFFO  LAURY  MERVEILLE</v>
      </c>
    </row>
    <row r="15" spans="1:184" s="68" customFormat="1" ht="15.75" thickBot="1" x14ac:dyDescent="0.3">
      <c r="A15" s="86">
        <v>12</v>
      </c>
      <c r="B15" t="s">
        <v>70</v>
      </c>
      <c r="C15" s="55" t="s">
        <v>71</v>
      </c>
      <c r="D15" s="33" t="s">
        <v>40</v>
      </c>
      <c r="E15" s="87">
        <v>37440</v>
      </c>
      <c r="F15" t="s">
        <v>104</v>
      </c>
      <c r="G15" s="67" t="s">
        <v>57</v>
      </c>
      <c r="H15" s="61">
        <v>7</v>
      </c>
      <c r="I15" s="61">
        <v>7</v>
      </c>
      <c r="J15" s="59">
        <v>12</v>
      </c>
      <c r="K15" s="36">
        <f t="shared" si="34"/>
        <v>52.5</v>
      </c>
      <c r="L15" s="37">
        <f t="shared" si="19"/>
        <v>10.5</v>
      </c>
      <c r="M15" s="38" t="str">
        <f t="shared" si="35"/>
        <v>C</v>
      </c>
      <c r="N15" s="39">
        <f t="shared" si="0"/>
        <v>2</v>
      </c>
      <c r="O15" s="58">
        <v>0</v>
      </c>
      <c r="P15" s="58">
        <v>0</v>
      </c>
      <c r="Q15" s="59">
        <v>14.5</v>
      </c>
      <c r="R15" s="36">
        <f t="shared" si="36"/>
        <v>50.75</v>
      </c>
      <c r="S15" s="37">
        <f t="shared" si="20"/>
        <v>10.15</v>
      </c>
      <c r="T15" s="38" t="str">
        <f t="shared" si="37"/>
        <v>C</v>
      </c>
      <c r="U15" s="39">
        <f t="shared" si="1"/>
        <v>2</v>
      </c>
      <c r="V15" s="66"/>
      <c r="W15" s="66"/>
      <c r="X15" s="60"/>
      <c r="Y15" s="36">
        <f t="shared" si="38"/>
        <v>0</v>
      </c>
      <c r="Z15" s="37">
        <f t="shared" si="21"/>
        <v>0</v>
      </c>
      <c r="AA15" s="38" t="str">
        <f t="shared" si="39"/>
        <v>F</v>
      </c>
      <c r="AB15" s="39">
        <f t="shared" si="2"/>
        <v>0</v>
      </c>
      <c r="AC15" s="56">
        <v>12</v>
      </c>
      <c r="AD15" s="56">
        <v>12</v>
      </c>
      <c r="AE15" s="57">
        <v>12</v>
      </c>
      <c r="AF15" s="36">
        <f t="shared" si="40"/>
        <v>60</v>
      </c>
      <c r="AG15" s="37">
        <f t="shared" si="22"/>
        <v>12</v>
      </c>
      <c r="AH15" s="38" t="str">
        <f t="shared" si="41"/>
        <v>B-</v>
      </c>
      <c r="AI15" s="39">
        <f t="shared" si="3"/>
        <v>3</v>
      </c>
      <c r="AJ15" s="61">
        <v>9</v>
      </c>
      <c r="AK15" s="61">
        <v>9</v>
      </c>
      <c r="AL15" s="57">
        <v>11.5</v>
      </c>
      <c r="AM15" s="36">
        <f t="shared" si="42"/>
        <v>53.75</v>
      </c>
      <c r="AN15" s="37">
        <f t="shared" si="23"/>
        <v>10.75</v>
      </c>
      <c r="AO15" s="38" t="str">
        <f t="shared" si="43"/>
        <v>C</v>
      </c>
      <c r="AP15" s="39">
        <f t="shared" si="4"/>
        <v>2</v>
      </c>
      <c r="AQ15" s="58">
        <v>8</v>
      </c>
      <c r="AR15" s="58">
        <v>8</v>
      </c>
      <c r="AS15" s="62">
        <v>7</v>
      </c>
      <c r="AT15" s="36">
        <f t="shared" si="44"/>
        <v>36.5</v>
      </c>
      <c r="AU15" s="37">
        <f t="shared" si="24"/>
        <v>7.3</v>
      </c>
      <c r="AV15" s="38" t="str">
        <f t="shared" si="45"/>
        <v>D</v>
      </c>
      <c r="AW15" s="39">
        <f t="shared" si="5"/>
        <v>0</v>
      </c>
      <c r="AX15" s="56">
        <v>13</v>
      </c>
      <c r="AY15" s="56">
        <v>13</v>
      </c>
      <c r="AZ15" s="57">
        <v>13</v>
      </c>
      <c r="BA15" s="36">
        <f t="shared" si="46"/>
        <v>65</v>
      </c>
      <c r="BB15" s="37">
        <f t="shared" si="25"/>
        <v>13</v>
      </c>
      <c r="BC15" s="38" t="str">
        <f t="shared" si="47"/>
        <v>B</v>
      </c>
      <c r="BD15" s="39">
        <f t="shared" si="6"/>
        <v>4</v>
      </c>
      <c r="BE15" s="61">
        <v>8</v>
      </c>
      <c r="BF15" s="61">
        <v>8</v>
      </c>
      <c r="BG15" s="57">
        <v>12</v>
      </c>
      <c r="BH15" s="36">
        <f t="shared" si="48"/>
        <v>54</v>
      </c>
      <c r="BI15" s="37">
        <f t="shared" si="26"/>
        <v>10.8</v>
      </c>
      <c r="BJ15" s="38" t="str">
        <f t="shared" si="49"/>
        <v>C</v>
      </c>
      <c r="BK15" s="39">
        <f t="shared" si="7"/>
        <v>2</v>
      </c>
      <c r="BL15" s="58">
        <v>9</v>
      </c>
      <c r="BM15" s="58">
        <v>9</v>
      </c>
      <c r="BN15" s="57">
        <v>11</v>
      </c>
      <c r="BO15" s="36">
        <f t="shared" si="50"/>
        <v>52</v>
      </c>
      <c r="BP15" s="37">
        <f t="shared" si="27"/>
        <v>10.4</v>
      </c>
      <c r="BQ15" s="38" t="str">
        <f t="shared" si="51"/>
        <v>C</v>
      </c>
      <c r="BR15" s="39">
        <f t="shared" si="8"/>
        <v>4</v>
      </c>
      <c r="BS15" s="56">
        <v>14.5</v>
      </c>
      <c r="BT15" s="56">
        <v>14.5</v>
      </c>
      <c r="BU15" s="57">
        <v>15.5</v>
      </c>
      <c r="BV15" s="36">
        <f t="shared" si="52"/>
        <v>76</v>
      </c>
      <c r="BW15" s="37">
        <f t="shared" si="28"/>
        <v>15.2</v>
      </c>
      <c r="BX15" s="38" t="str">
        <f t="shared" si="53"/>
        <v>A-</v>
      </c>
      <c r="BY15" s="39">
        <f t="shared" si="9"/>
        <v>6</v>
      </c>
      <c r="BZ15" s="56">
        <v>10.25</v>
      </c>
      <c r="CA15" s="56">
        <v>10.25</v>
      </c>
      <c r="CB15" s="63">
        <v>10.25</v>
      </c>
      <c r="CC15" s="36">
        <f t="shared" si="54"/>
        <v>51.25</v>
      </c>
      <c r="CD15" s="37">
        <f t="shared" si="29"/>
        <v>10.25</v>
      </c>
      <c r="CE15" s="38" t="str">
        <f t="shared" si="55"/>
        <v>C</v>
      </c>
      <c r="CF15" s="39">
        <f t="shared" si="10"/>
        <v>5</v>
      </c>
      <c r="CG15" s="61">
        <v>2.5</v>
      </c>
      <c r="CH15" s="61">
        <v>2.5</v>
      </c>
      <c r="CI15" s="63">
        <v>3.5</v>
      </c>
      <c r="CJ15" s="36">
        <f t="shared" si="56"/>
        <v>16</v>
      </c>
      <c r="CK15" s="37">
        <f t="shared" si="30"/>
        <v>3.2</v>
      </c>
      <c r="CL15" s="46" t="str">
        <f t="shared" si="57"/>
        <v xml:space="preserve"> 0.0</v>
      </c>
      <c r="CM15" s="38" t="str">
        <f t="shared" si="58"/>
        <v>F</v>
      </c>
      <c r="CN15" s="39">
        <f t="shared" si="11"/>
        <v>0</v>
      </c>
      <c r="CO15" s="56">
        <v>12</v>
      </c>
      <c r="CP15" s="56">
        <v>12</v>
      </c>
      <c r="CQ15" s="59">
        <v>10.25</v>
      </c>
      <c r="CR15" s="36">
        <f t="shared" si="59"/>
        <v>53.874999999999993</v>
      </c>
      <c r="CS15" s="37">
        <f t="shared" si="31"/>
        <v>10.774999999999999</v>
      </c>
      <c r="CT15" s="46" t="str">
        <f t="shared" si="60"/>
        <v xml:space="preserve"> 2.0</v>
      </c>
      <c r="CU15" s="38" t="str">
        <f t="shared" si="61"/>
        <v>C</v>
      </c>
      <c r="CV15" s="39">
        <f t="shared" si="12"/>
        <v>6</v>
      </c>
      <c r="CW15" s="56">
        <v>12</v>
      </c>
      <c r="CX15" s="56">
        <v>12</v>
      </c>
      <c r="CY15" s="63">
        <v>12</v>
      </c>
      <c r="CZ15" s="36">
        <f t="shared" si="62"/>
        <v>60</v>
      </c>
      <c r="DA15" s="37">
        <f t="shared" si="32"/>
        <v>12</v>
      </c>
      <c r="DB15" s="46" t="str">
        <f t="shared" si="63"/>
        <v xml:space="preserve"> 2.7</v>
      </c>
      <c r="DC15" s="38" t="str">
        <f t="shared" si="64"/>
        <v>B-</v>
      </c>
      <c r="DD15" s="39">
        <f t="shared" si="13"/>
        <v>6</v>
      </c>
      <c r="DE15" s="47">
        <f t="shared" si="65"/>
        <v>0</v>
      </c>
      <c r="DF15" s="48"/>
      <c r="DG15" s="49"/>
      <c r="DH15" s="36">
        <f t="shared" si="66"/>
        <v>0</v>
      </c>
      <c r="DI15" s="37">
        <f t="shared" si="67"/>
        <v>0</v>
      </c>
      <c r="DJ15" s="46" t="str">
        <f t="shared" si="68"/>
        <v xml:space="preserve"> 0.0</v>
      </c>
      <c r="DK15" s="38" t="str">
        <f t="shared" si="69"/>
        <v>F</v>
      </c>
      <c r="DL15" s="39">
        <f t="shared" si="14"/>
        <v>0</v>
      </c>
      <c r="DM15" s="47">
        <f t="shared" si="70"/>
        <v>0</v>
      </c>
      <c r="DN15" s="48"/>
      <c r="DO15" s="49"/>
      <c r="DP15" s="36">
        <f t="shared" si="71"/>
        <v>0</v>
      </c>
      <c r="DQ15" s="37">
        <f t="shared" si="72"/>
        <v>0</v>
      </c>
      <c r="DR15" s="46" t="str">
        <f t="shared" si="73"/>
        <v xml:space="preserve"> 0.0</v>
      </c>
      <c r="DS15" s="38" t="str">
        <f t="shared" si="74"/>
        <v>F</v>
      </c>
      <c r="DT15" s="39">
        <f t="shared" si="15"/>
        <v>0</v>
      </c>
      <c r="DU15" s="50">
        <f t="shared" si="75"/>
        <v>42</v>
      </c>
      <c r="DV15" s="51">
        <f t="shared" si="16"/>
        <v>10.554901960784314</v>
      </c>
      <c r="DW15" s="52">
        <f>IF(DU15=$DV$2,"ok",$DV$2-DU15)</f>
        <v>9</v>
      </c>
      <c r="DX15" s="51">
        <f t="shared" si="17"/>
        <v>12</v>
      </c>
      <c r="DY15" s="51">
        <f t="shared" si="33"/>
        <v>13</v>
      </c>
      <c r="DZ15" s="52" t="str">
        <f t="shared" si="18"/>
        <v>NANGMO AUDREY MICHELLE</v>
      </c>
    </row>
    <row r="16" spans="1:184" s="68" customFormat="1" ht="15.75" thickBot="1" x14ac:dyDescent="0.3">
      <c r="A16" s="86">
        <v>13</v>
      </c>
      <c r="B16" t="s">
        <v>72</v>
      </c>
      <c r="C16" s="55" t="s">
        <v>73</v>
      </c>
      <c r="D16" s="33" t="s">
        <v>40</v>
      </c>
      <c r="E16" s="87">
        <v>37116</v>
      </c>
      <c r="F16" t="s">
        <v>104</v>
      </c>
      <c r="G16" s="67" t="s">
        <v>42</v>
      </c>
      <c r="H16" s="56">
        <v>10</v>
      </c>
      <c r="I16" s="56">
        <v>10</v>
      </c>
      <c r="J16" s="59">
        <v>10</v>
      </c>
      <c r="K16" s="36">
        <f t="shared" si="34"/>
        <v>50</v>
      </c>
      <c r="L16" s="37">
        <f t="shared" si="19"/>
        <v>10</v>
      </c>
      <c r="M16" s="38" t="str">
        <f t="shared" si="35"/>
        <v>C</v>
      </c>
      <c r="N16" s="39">
        <f t="shared" si="0"/>
        <v>2</v>
      </c>
      <c r="O16" s="56">
        <v>16</v>
      </c>
      <c r="P16" s="56">
        <v>16</v>
      </c>
      <c r="Q16" s="57">
        <v>15.15</v>
      </c>
      <c r="R16" s="36">
        <f t="shared" si="36"/>
        <v>77.025000000000006</v>
      </c>
      <c r="S16" s="37">
        <f t="shared" si="20"/>
        <v>15.405000000000001</v>
      </c>
      <c r="T16" s="38" t="str">
        <f t="shared" si="37"/>
        <v>A-</v>
      </c>
      <c r="U16" s="39">
        <f t="shared" si="1"/>
        <v>2</v>
      </c>
      <c r="V16" s="66"/>
      <c r="W16" s="66"/>
      <c r="X16" s="89"/>
      <c r="Y16" s="36">
        <f t="shared" si="38"/>
        <v>0</v>
      </c>
      <c r="Z16" s="37">
        <f t="shared" si="21"/>
        <v>0</v>
      </c>
      <c r="AA16" s="38" t="str">
        <f t="shared" si="39"/>
        <v>F</v>
      </c>
      <c r="AB16" s="39">
        <f t="shared" si="2"/>
        <v>0</v>
      </c>
      <c r="AC16" s="56">
        <v>11</v>
      </c>
      <c r="AD16" s="56">
        <v>11</v>
      </c>
      <c r="AE16" s="57">
        <v>11.5</v>
      </c>
      <c r="AF16" s="36">
        <f t="shared" si="40"/>
        <v>56.750000000000007</v>
      </c>
      <c r="AG16" s="37">
        <f t="shared" si="22"/>
        <v>11.350000000000001</v>
      </c>
      <c r="AH16" s="38" t="str">
        <f t="shared" si="41"/>
        <v>C+</v>
      </c>
      <c r="AI16" s="39">
        <f t="shared" si="3"/>
        <v>3</v>
      </c>
      <c r="AJ16" s="61">
        <v>8.75</v>
      </c>
      <c r="AK16" s="61">
        <v>8.75</v>
      </c>
      <c r="AL16" s="57">
        <v>16.5</v>
      </c>
      <c r="AM16" s="36">
        <f t="shared" si="42"/>
        <v>70.875</v>
      </c>
      <c r="AN16" s="37">
        <f t="shared" si="23"/>
        <v>14.175000000000001</v>
      </c>
      <c r="AO16" s="38" t="str">
        <f t="shared" si="43"/>
        <v>B+</v>
      </c>
      <c r="AP16" s="39">
        <f t="shared" si="4"/>
        <v>2</v>
      </c>
      <c r="AQ16" s="58">
        <v>7.5</v>
      </c>
      <c r="AR16" s="58">
        <v>7.5</v>
      </c>
      <c r="AS16" s="62">
        <v>9.5</v>
      </c>
      <c r="AT16" s="36">
        <f t="shared" si="44"/>
        <v>44.5</v>
      </c>
      <c r="AU16" s="37">
        <f t="shared" si="24"/>
        <v>8.9</v>
      </c>
      <c r="AV16" s="38" t="str">
        <f t="shared" si="45"/>
        <v>C-</v>
      </c>
      <c r="AW16" s="39">
        <f t="shared" si="5"/>
        <v>0</v>
      </c>
      <c r="AX16" s="56">
        <v>14</v>
      </c>
      <c r="AY16" s="56">
        <v>14</v>
      </c>
      <c r="AZ16" s="62">
        <v>13</v>
      </c>
      <c r="BA16" s="36">
        <f t="shared" si="46"/>
        <v>66.5</v>
      </c>
      <c r="BB16" s="37">
        <f t="shared" si="25"/>
        <v>13.3</v>
      </c>
      <c r="BC16" s="38" t="str">
        <f t="shared" si="47"/>
        <v>B</v>
      </c>
      <c r="BD16" s="39">
        <f t="shared" si="6"/>
        <v>4</v>
      </c>
      <c r="BE16" s="61">
        <v>8</v>
      </c>
      <c r="BF16" s="61">
        <v>8</v>
      </c>
      <c r="BG16" s="57">
        <v>14</v>
      </c>
      <c r="BH16" s="36">
        <f t="shared" si="48"/>
        <v>61.000000000000007</v>
      </c>
      <c r="BI16" s="37">
        <f t="shared" si="26"/>
        <v>12.200000000000001</v>
      </c>
      <c r="BJ16" s="38" t="str">
        <f t="shared" si="49"/>
        <v>B-</v>
      </c>
      <c r="BK16" s="39">
        <f t="shared" si="7"/>
        <v>2</v>
      </c>
      <c r="BL16" s="56">
        <v>16.5</v>
      </c>
      <c r="BM16" s="56">
        <v>16.5</v>
      </c>
      <c r="BN16" s="62">
        <v>9.5</v>
      </c>
      <c r="BO16" s="36">
        <f t="shared" si="50"/>
        <v>58</v>
      </c>
      <c r="BP16" s="37">
        <f t="shared" si="27"/>
        <v>11.6</v>
      </c>
      <c r="BQ16" s="38" t="str">
        <f t="shared" si="51"/>
        <v>C+</v>
      </c>
      <c r="BR16" s="39">
        <f t="shared" si="8"/>
        <v>4</v>
      </c>
      <c r="BS16" s="56">
        <v>15</v>
      </c>
      <c r="BT16" s="56">
        <v>15</v>
      </c>
      <c r="BU16" s="62">
        <v>15</v>
      </c>
      <c r="BV16" s="36">
        <f t="shared" si="52"/>
        <v>75</v>
      </c>
      <c r="BW16" s="37">
        <f t="shared" si="28"/>
        <v>15</v>
      </c>
      <c r="BX16" s="38" t="str">
        <f t="shared" si="53"/>
        <v>A-</v>
      </c>
      <c r="BY16" s="39">
        <f t="shared" si="9"/>
        <v>6</v>
      </c>
      <c r="BZ16" s="61">
        <v>11</v>
      </c>
      <c r="CA16" s="61">
        <v>11</v>
      </c>
      <c r="CB16" s="61">
        <v>11</v>
      </c>
      <c r="CC16" s="36">
        <f t="shared" si="54"/>
        <v>55</v>
      </c>
      <c r="CD16" s="37">
        <f t="shared" si="29"/>
        <v>11</v>
      </c>
      <c r="CE16" s="38" t="str">
        <f t="shared" si="55"/>
        <v>C+</v>
      </c>
      <c r="CF16" s="39">
        <f t="shared" si="10"/>
        <v>5</v>
      </c>
      <c r="CG16" s="61">
        <v>8</v>
      </c>
      <c r="CH16" s="61">
        <v>8</v>
      </c>
      <c r="CI16" s="63">
        <v>15.5</v>
      </c>
      <c r="CJ16" s="36">
        <f t="shared" si="56"/>
        <v>66.25</v>
      </c>
      <c r="CK16" s="37">
        <f t="shared" si="30"/>
        <v>13.25</v>
      </c>
      <c r="CL16" s="46" t="str">
        <f t="shared" si="57"/>
        <v>3.0</v>
      </c>
      <c r="CM16" s="38" t="str">
        <f t="shared" si="58"/>
        <v>B</v>
      </c>
      <c r="CN16" s="39">
        <f t="shared" si="11"/>
        <v>5</v>
      </c>
      <c r="CO16" s="58">
        <v>7</v>
      </c>
      <c r="CP16" s="58">
        <v>7</v>
      </c>
      <c r="CQ16" s="62">
        <v>5</v>
      </c>
      <c r="CR16" s="36">
        <f t="shared" si="59"/>
        <v>28</v>
      </c>
      <c r="CS16" s="37">
        <f t="shared" si="31"/>
        <v>5.6</v>
      </c>
      <c r="CT16" s="46" t="str">
        <f t="shared" si="60"/>
        <v xml:space="preserve"> 0.0</v>
      </c>
      <c r="CU16" s="38" t="str">
        <f t="shared" si="61"/>
        <v>F</v>
      </c>
      <c r="CV16" s="39">
        <f t="shared" si="12"/>
        <v>0</v>
      </c>
      <c r="CW16" s="61">
        <v>15.25</v>
      </c>
      <c r="CX16" s="61">
        <v>15.25</v>
      </c>
      <c r="CY16" s="61">
        <v>15.25</v>
      </c>
      <c r="CZ16" s="36">
        <f t="shared" si="62"/>
        <v>76.25</v>
      </c>
      <c r="DA16" s="37">
        <f t="shared" si="32"/>
        <v>15.25</v>
      </c>
      <c r="DB16" s="46" t="str">
        <f t="shared" si="63"/>
        <v>3.7</v>
      </c>
      <c r="DC16" s="38" t="str">
        <f t="shared" si="64"/>
        <v>A-</v>
      </c>
      <c r="DD16" s="39">
        <f t="shared" si="13"/>
        <v>6</v>
      </c>
      <c r="DE16" s="47">
        <f t="shared" si="65"/>
        <v>0</v>
      </c>
      <c r="DF16" s="48"/>
      <c r="DG16" s="49"/>
      <c r="DH16" s="36">
        <f t="shared" si="66"/>
        <v>0</v>
      </c>
      <c r="DI16" s="37">
        <f t="shared" si="67"/>
        <v>0</v>
      </c>
      <c r="DJ16" s="46" t="str">
        <f t="shared" si="68"/>
        <v xml:space="preserve"> 0.0</v>
      </c>
      <c r="DK16" s="38" t="str">
        <f t="shared" si="69"/>
        <v>F</v>
      </c>
      <c r="DL16" s="39">
        <f t="shared" si="14"/>
        <v>0</v>
      </c>
      <c r="DM16" s="47">
        <f t="shared" si="70"/>
        <v>0</v>
      </c>
      <c r="DN16" s="48"/>
      <c r="DO16" s="49"/>
      <c r="DP16" s="36">
        <f t="shared" si="71"/>
        <v>0</v>
      </c>
      <c r="DQ16" s="37">
        <f t="shared" si="72"/>
        <v>0</v>
      </c>
      <c r="DR16" s="46" t="str">
        <f t="shared" si="73"/>
        <v xml:space="preserve"> 0.0</v>
      </c>
      <c r="DS16" s="38" t="str">
        <f t="shared" si="74"/>
        <v>F</v>
      </c>
      <c r="DT16" s="39">
        <f t="shared" si="15"/>
        <v>0</v>
      </c>
      <c r="DU16" s="50">
        <f t="shared" si="75"/>
        <v>41</v>
      </c>
      <c r="DV16" s="51">
        <f t="shared" si="16"/>
        <v>11.944313725490195</v>
      </c>
      <c r="DW16" s="52">
        <f>IF(DU16=$DV$2,"ok", $DV$2-DU16)</f>
        <v>10</v>
      </c>
      <c r="DX16" s="51">
        <f t="shared" si="17"/>
        <v>13</v>
      </c>
      <c r="DY16" s="51">
        <f t="shared" si="33"/>
        <v>7</v>
      </c>
      <c r="DZ16" s="52" t="str">
        <f t="shared" si="18"/>
        <v>NDE  MAGOUA AURIOT</v>
      </c>
    </row>
    <row r="17" spans="1:130" s="68" customFormat="1" ht="15.75" thickBot="1" x14ac:dyDescent="0.3">
      <c r="A17" s="86">
        <v>14</v>
      </c>
      <c r="B17" t="s">
        <v>74</v>
      </c>
      <c r="C17" s="55" t="s">
        <v>75</v>
      </c>
      <c r="D17" s="33" t="s">
        <v>40</v>
      </c>
      <c r="E17" s="67"/>
      <c r="F17" s="67"/>
      <c r="G17" s="67"/>
      <c r="H17" s="61">
        <v>7</v>
      </c>
      <c r="I17" s="61">
        <v>7</v>
      </c>
      <c r="J17" s="57">
        <v>13.5</v>
      </c>
      <c r="K17" s="36">
        <f t="shared" si="34"/>
        <v>57.749999999999993</v>
      </c>
      <c r="L17" s="37">
        <f t="shared" si="19"/>
        <v>11.549999999999999</v>
      </c>
      <c r="M17" s="38" t="str">
        <f t="shared" si="35"/>
        <v>C+</v>
      </c>
      <c r="N17" s="39">
        <f t="shared" si="0"/>
        <v>2</v>
      </c>
      <c r="O17" s="58">
        <v>0</v>
      </c>
      <c r="P17" s="58">
        <v>0</v>
      </c>
      <c r="Q17" s="59">
        <v>13</v>
      </c>
      <c r="R17" s="36">
        <f t="shared" si="36"/>
        <v>45.5</v>
      </c>
      <c r="S17" s="37">
        <f t="shared" si="20"/>
        <v>9.1</v>
      </c>
      <c r="T17" s="38" t="str">
        <f t="shared" si="37"/>
        <v>C-</v>
      </c>
      <c r="U17" s="39">
        <f t="shared" si="1"/>
        <v>0</v>
      </c>
      <c r="V17" s="60"/>
      <c r="W17" s="60"/>
      <c r="X17" s="60"/>
      <c r="Y17" s="36">
        <f t="shared" si="38"/>
        <v>0</v>
      </c>
      <c r="Z17" s="37">
        <f t="shared" si="21"/>
        <v>0</v>
      </c>
      <c r="AA17" s="38" t="str">
        <f t="shared" si="39"/>
        <v>F</v>
      </c>
      <c r="AB17" s="39">
        <f t="shared" si="2"/>
        <v>0</v>
      </c>
      <c r="AC17" s="56">
        <v>10</v>
      </c>
      <c r="AD17" s="56">
        <v>10</v>
      </c>
      <c r="AE17" s="59">
        <v>11.5</v>
      </c>
      <c r="AF17" s="36">
        <f t="shared" si="40"/>
        <v>55.25</v>
      </c>
      <c r="AG17" s="37">
        <f t="shared" si="22"/>
        <v>11.05</v>
      </c>
      <c r="AH17" s="38" t="str">
        <f t="shared" si="41"/>
        <v>C+</v>
      </c>
      <c r="AI17" s="39">
        <f t="shared" si="3"/>
        <v>3</v>
      </c>
      <c r="AJ17" s="61">
        <v>3.5</v>
      </c>
      <c r="AK17" s="61">
        <v>3.5</v>
      </c>
      <c r="AL17" s="59">
        <v>7</v>
      </c>
      <c r="AM17" s="36">
        <f t="shared" si="42"/>
        <v>29.75</v>
      </c>
      <c r="AN17" s="37">
        <f t="shared" si="23"/>
        <v>5.95</v>
      </c>
      <c r="AO17" s="38" t="str">
        <f t="shared" si="43"/>
        <v>E</v>
      </c>
      <c r="AP17" s="39">
        <f t="shared" si="4"/>
        <v>0</v>
      </c>
      <c r="AQ17" s="58">
        <v>4.5</v>
      </c>
      <c r="AR17" s="58">
        <v>4.5</v>
      </c>
      <c r="AS17" s="62">
        <v>2</v>
      </c>
      <c r="AT17" s="36">
        <f t="shared" si="44"/>
        <v>13.75</v>
      </c>
      <c r="AU17" s="37">
        <f t="shared" si="24"/>
        <v>2.75</v>
      </c>
      <c r="AV17" s="38" t="str">
        <f t="shared" si="45"/>
        <v>F</v>
      </c>
      <c r="AW17" s="39">
        <f t="shared" si="5"/>
        <v>0</v>
      </c>
      <c r="AX17" s="61">
        <v>2</v>
      </c>
      <c r="AY17" s="61">
        <v>2</v>
      </c>
      <c r="AZ17" s="62">
        <v>1</v>
      </c>
      <c r="BA17" s="36">
        <f t="shared" si="46"/>
        <v>6.5</v>
      </c>
      <c r="BB17" s="37">
        <f t="shared" si="25"/>
        <v>1.3</v>
      </c>
      <c r="BC17" s="38" t="str">
        <f t="shared" si="47"/>
        <v>F</v>
      </c>
      <c r="BD17" s="39">
        <f t="shared" si="6"/>
        <v>0</v>
      </c>
      <c r="BE17" s="61">
        <v>4</v>
      </c>
      <c r="BF17" s="61">
        <v>4</v>
      </c>
      <c r="BG17" s="59">
        <v>12.75</v>
      </c>
      <c r="BH17" s="36">
        <f t="shared" si="48"/>
        <v>50.625</v>
      </c>
      <c r="BI17" s="37">
        <f t="shared" si="26"/>
        <v>10.125</v>
      </c>
      <c r="BJ17" s="38" t="str">
        <f t="shared" si="49"/>
        <v>C</v>
      </c>
      <c r="BK17" s="39">
        <f t="shared" si="7"/>
        <v>2</v>
      </c>
      <c r="BL17" s="58">
        <v>3</v>
      </c>
      <c r="BM17" s="58">
        <v>3</v>
      </c>
      <c r="BN17" s="59">
        <v>10</v>
      </c>
      <c r="BO17" s="36">
        <f t="shared" si="50"/>
        <v>39.5</v>
      </c>
      <c r="BP17" s="37">
        <f t="shared" si="27"/>
        <v>7.9</v>
      </c>
      <c r="BQ17" s="38" t="str">
        <f t="shared" si="51"/>
        <v>D+</v>
      </c>
      <c r="BR17" s="39">
        <f t="shared" si="8"/>
        <v>0</v>
      </c>
      <c r="BS17" s="61">
        <v>2</v>
      </c>
      <c r="BT17" s="61">
        <v>2</v>
      </c>
      <c r="BU17" s="62">
        <v>3</v>
      </c>
      <c r="BV17" s="36">
        <f t="shared" si="52"/>
        <v>13.5</v>
      </c>
      <c r="BW17" s="37">
        <f t="shared" si="28"/>
        <v>2.7</v>
      </c>
      <c r="BX17" s="38" t="str">
        <f t="shared" si="53"/>
        <v>F</v>
      </c>
      <c r="BY17" s="39">
        <f t="shared" si="9"/>
        <v>0</v>
      </c>
      <c r="BZ17" s="61">
        <v>10</v>
      </c>
      <c r="CA17" s="61">
        <v>10</v>
      </c>
      <c r="CB17" s="63">
        <v>10</v>
      </c>
      <c r="CC17" s="36">
        <f t="shared" si="54"/>
        <v>50</v>
      </c>
      <c r="CD17" s="37">
        <f t="shared" si="29"/>
        <v>10</v>
      </c>
      <c r="CE17" s="38" t="str">
        <f t="shared" si="55"/>
        <v>C</v>
      </c>
      <c r="CF17" s="39">
        <f t="shared" si="10"/>
        <v>5</v>
      </c>
      <c r="CG17" s="61"/>
      <c r="CH17" s="61"/>
      <c r="CI17" s="61"/>
      <c r="CJ17" s="36">
        <f t="shared" si="56"/>
        <v>0</v>
      </c>
      <c r="CK17" s="37">
        <f t="shared" si="30"/>
        <v>0</v>
      </c>
      <c r="CL17" s="46" t="str">
        <f t="shared" si="57"/>
        <v xml:space="preserve"> 0.0</v>
      </c>
      <c r="CM17" s="38" t="str">
        <f t="shared" si="58"/>
        <v>F</v>
      </c>
      <c r="CN17" s="39">
        <f t="shared" si="11"/>
        <v>0</v>
      </c>
      <c r="CO17" s="56">
        <v>12</v>
      </c>
      <c r="CP17" s="56">
        <v>12</v>
      </c>
      <c r="CQ17" s="62">
        <v>7.5</v>
      </c>
      <c r="CR17" s="36">
        <f t="shared" si="59"/>
        <v>44.25</v>
      </c>
      <c r="CS17" s="37">
        <f t="shared" si="31"/>
        <v>8.85</v>
      </c>
      <c r="CT17" s="46" t="str">
        <f t="shared" si="60"/>
        <v xml:space="preserve"> 1.3</v>
      </c>
      <c r="CU17" s="38" t="str">
        <f t="shared" si="61"/>
        <v>C-</v>
      </c>
      <c r="CV17" s="39">
        <f t="shared" si="12"/>
        <v>0</v>
      </c>
      <c r="CW17" s="61">
        <v>2</v>
      </c>
      <c r="CX17" s="61">
        <v>2</v>
      </c>
      <c r="CY17" s="61">
        <v>2</v>
      </c>
      <c r="CZ17" s="36">
        <f t="shared" si="62"/>
        <v>10</v>
      </c>
      <c r="DA17" s="37">
        <f t="shared" si="32"/>
        <v>2</v>
      </c>
      <c r="DB17" s="46" t="str">
        <f t="shared" si="63"/>
        <v xml:space="preserve"> 0.0</v>
      </c>
      <c r="DC17" s="38" t="str">
        <f t="shared" si="64"/>
        <v>F</v>
      </c>
      <c r="DD17" s="39">
        <f t="shared" si="13"/>
        <v>0</v>
      </c>
      <c r="DE17" s="47">
        <f t="shared" si="65"/>
        <v>0</v>
      </c>
      <c r="DF17" s="48"/>
      <c r="DG17" s="49"/>
      <c r="DH17" s="36">
        <f t="shared" si="66"/>
        <v>0</v>
      </c>
      <c r="DI17" s="37">
        <f t="shared" si="67"/>
        <v>0</v>
      </c>
      <c r="DJ17" s="46" t="str">
        <f t="shared" si="68"/>
        <v xml:space="preserve"> 0.0</v>
      </c>
      <c r="DK17" s="38" t="str">
        <f t="shared" si="69"/>
        <v>F</v>
      </c>
      <c r="DL17" s="39">
        <f t="shared" si="14"/>
        <v>0</v>
      </c>
      <c r="DM17" s="47">
        <f t="shared" si="70"/>
        <v>0</v>
      </c>
      <c r="DN17" s="48"/>
      <c r="DO17" s="49"/>
      <c r="DP17" s="36">
        <f t="shared" si="71"/>
        <v>0</v>
      </c>
      <c r="DQ17" s="37">
        <f t="shared" si="72"/>
        <v>0</v>
      </c>
      <c r="DR17" s="46" t="str">
        <f t="shared" si="73"/>
        <v xml:space="preserve"> 0.0</v>
      </c>
      <c r="DS17" s="38" t="str">
        <f t="shared" si="74"/>
        <v>F</v>
      </c>
      <c r="DT17" s="39">
        <f t="shared" si="15"/>
        <v>0</v>
      </c>
      <c r="DU17" s="50">
        <f t="shared" si="75"/>
        <v>12</v>
      </c>
      <c r="DV17" s="51">
        <f t="shared" si="16"/>
        <v>5.601960784313726</v>
      </c>
      <c r="DW17" s="52">
        <f>IF(DU17=$DV$2,"ok",$DV$2-DU17)</f>
        <v>39</v>
      </c>
      <c r="DX17" s="51">
        <f t="shared" si="17"/>
        <v>14</v>
      </c>
      <c r="DY17" s="51">
        <f t="shared" si="33"/>
        <v>25</v>
      </c>
      <c r="DZ17" s="52" t="str">
        <f t="shared" si="18"/>
        <v>NGAH NDEKE PAUL LEVI</v>
      </c>
    </row>
    <row r="18" spans="1:130" s="68" customFormat="1" ht="15.75" thickBot="1" x14ac:dyDescent="0.3">
      <c r="A18" s="86">
        <v>15</v>
      </c>
      <c r="B18" t="s">
        <v>76</v>
      </c>
      <c r="C18" s="55" t="s">
        <v>77</v>
      </c>
      <c r="D18" s="33" t="s">
        <v>40</v>
      </c>
      <c r="E18" s="87">
        <v>37502</v>
      </c>
      <c r="F18" t="s">
        <v>56</v>
      </c>
      <c r="G18" s="88" t="s">
        <v>42</v>
      </c>
      <c r="H18" s="56">
        <v>11</v>
      </c>
      <c r="I18" s="56">
        <v>11</v>
      </c>
      <c r="J18" s="59">
        <v>7</v>
      </c>
      <c r="K18" s="36">
        <f t="shared" si="34"/>
        <v>41.000000000000007</v>
      </c>
      <c r="L18" s="37">
        <f t="shared" si="19"/>
        <v>8.2000000000000011</v>
      </c>
      <c r="M18" s="38" t="str">
        <f t="shared" si="35"/>
        <v>D+</v>
      </c>
      <c r="N18" s="39">
        <f t="shared" si="0"/>
        <v>0</v>
      </c>
      <c r="O18" s="58">
        <v>4</v>
      </c>
      <c r="P18" s="58">
        <v>4</v>
      </c>
      <c r="Q18" s="57">
        <v>17.25</v>
      </c>
      <c r="R18" s="36">
        <f t="shared" si="36"/>
        <v>66.375</v>
      </c>
      <c r="S18" s="37">
        <f t="shared" si="20"/>
        <v>13.275</v>
      </c>
      <c r="T18" s="38" t="str">
        <f t="shared" si="37"/>
        <v>B</v>
      </c>
      <c r="U18" s="39">
        <f t="shared" si="1"/>
        <v>2</v>
      </c>
      <c r="V18" s="66"/>
      <c r="W18" s="66"/>
      <c r="X18" s="89"/>
      <c r="Y18" s="36">
        <f t="shared" si="38"/>
        <v>0</v>
      </c>
      <c r="Z18" s="37">
        <f t="shared" si="21"/>
        <v>0</v>
      </c>
      <c r="AA18" s="38" t="str">
        <f t="shared" si="39"/>
        <v>F</v>
      </c>
      <c r="AB18" s="39">
        <f t="shared" si="2"/>
        <v>0</v>
      </c>
      <c r="AC18" s="56">
        <v>10</v>
      </c>
      <c r="AD18" s="56">
        <v>10</v>
      </c>
      <c r="AE18" s="57">
        <v>10</v>
      </c>
      <c r="AF18" s="36">
        <f t="shared" si="40"/>
        <v>50</v>
      </c>
      <c r="AG18" s="37">
        <f t="shared" si="22"/>
        <v>10</v>
      </c>
      <c r="AH18" s="38" t="str">
        <f t="shared" si="41"/>
        <v>C</v>
      </c>
      <c r="AI18" s="39">
        <f t="shared" si="3"/>
        <v>3</v>
      </c>
      <c r="AJ18" s="61">
        <v>7.5</v>
      </c>
      <c r="AK18" s="61">
        <v>7.5</v>
      </c>
      <c r="AL18" s="59">
        <v>13.5</v>
      </c>
      <c r="AM18" s="36">
        <f t="shared" si="42"/>
        <v>58.5</v>
      </c>
      <c r="AN18" s="37">
        <f t="shared" si="23"/>
        <v>11.7</v>
      </c>
      <c r="AO18" s="38" t="str">
        <f t="shared" si="43"/>
        <v>C+</v>
      </c>
      <c r="AP18" s="39">
        <f t="shared" si="4"/>
        <v>2</v>
      </c>
      <c r="AQ18" s="56">
        <v>11.5</v>
      </c>
      <c r="AR18" s="56">
        <v>11.5</v>
      </c>
      <c r="AS18" s="62">
        <v>10.5</v>
      </c>
      <c r="AT18" s="36">
        <f t="shared" si="44"/>
        <v>53.999999999999993</v>
      </c>
      <c r="AU18" s="37">
        <f t="shared" si="24"/>
        <v>10.799999999999999</v>
      </c>
      <c r="AV18" s="38" t="str">
        <f t="shared" si="45"/>
        <v>C</v>
      </c>
      <c r="AW18" s="39">
        <f t="shared" si="5"/>
        <v>4</v>
      </c>
      <c r="AX18" s="56">
        <v>12</v>
      </c>
      <c r="AY18" s="56">
        <v>12</v>
      </c>
      <c r="AZ18" s="59">
        <v>12</v>
      </c>
      <c r="BA18" s="36">
        <f t="shared" si="46"/>
        <v>60</v>
      </c>
      <c r="BB18" s="37">
        <f t="shared" si="25"/>
        <v>12</v>
      </c>
      <c r="BC18" s="38" t="str">
        <f t="shared" si="47"/>
        <v>B-</v>
      </c>
      <c r="BD18" s="39">
        <f t="shared" si="6"/>
        <v>4</v>
      </c>
      <c r="BE18" s="61">
        <v>9</v>
      </c>
      <c r="BF18" s="61">
        <v>9</v>
      </c>
      <c r="BG18" s="57">
        <v>12</v>
      </c>
      <c r="BH18" s="36">
        <f t="shared" si="48"/>
        <v>55.500000000000007</v>
      </c>
      <c r="BI18" s="37">
        <f t="shared" si="26"/>
        <v>11.100000000000001</v>
      </c>
      <c r="BJ18" s="38" t="str">
        <f t="shared" si="49"/>
        <v>C+</v>
      </c>
      <c r="BK18" s="39">
        <f t="shared" si="7"/>
        <v>2</v>
      </c>
      <c r="BL18" s="58">
        <v>4</v>
      </c>
      <c r="BM18" s="58">
        <v>4</v>
      </c>
      <c r="BN18" s="59">
        <v>10</v>
      </c>
      <c r="BO18" s="36">
        <f t="shared" si="50"/>
        <v>41</v>
      </c>
      <c r="BP18" s="37">
        <f t="shared" si="27"/>
        <v>8.1999999999999993</v>
      </c>
      <c r="BQ18" s="38" t="str">
        <f t="shared" si="51"/>
        <v>D+</v>
      </c>
      <c r="BR18" s="39">
        <f t="shared" si="8"/>
        <v>0</v>
      </c>
      <c r="BS18" s="56">
        <v>10</v>
      </c>
      <c r="BT18" s="56">
        <v>10</v>
      </c>
      <c r="BU18" s="62">
        <v>11</v>
      </c>
      <c r="BV18" s="36">
        <f t="shared" si="52"/>
        <v>53.5</v>
      </c>
      <c r="BW18" s="37">
        <f t="shared" si="28"/>
        <v>10.7</v>
      </c>
      <c r="BX18" s="38" t="str">
        <f t="shared" si="53"/>
        <v>C</v>
      </c>
      <c r="BY18" s="39">
        <f t="shared" si="9"/>
        <v>6</v>
      </c>
      <c r="BZ18" s="61">
        <v>9.5</v>
      </c>
      <c r="CA18" s="61">
        <v>9.5</v>
      </c>
      <c r="CB18" s="61">
        <v>9.5</v>
      </c>
      <c r="CC18" s="36">
        <f t="shared" si="54"/>
        <v>47.5</v>
      </c>
      <c r="CD18" s="37">
        <f t="shared" si="29"/>
        <v>9.5</v>
      </c>
      <c r="CE18" s="38" t="str">
        <f t="shared" si="55"/>
        <v>C-</v>
      </c>
      <c r="CF18" s="39">
        <f t="shared" si="10"/>
        <v>0</v>
      </c>
      <c r="CG18" s="61">
        <v>1.5</v>
      </c>
      <c r="CH18" s="61">
        <v>1.5</v>
      </c>
      <c r="CI18" s="63">
        <v>4</v>
      </c>
      <c r="CJ18" s="36">
        <f t="shared" si="56"/>
        <v>16.25</v>
      </c>
      <c r="CK18" s="37">
        <f t="shared" si="30"/>
        <v>3.25</v>
      </c>
      <c r="CL18" s="46" t="str">
        <f t="shared" si="57"/>
        <v xml:space="preserve"> 0.0</v>
      </c>
      <c r="CM18" s="38" t="str">
        <f t="shared" si="58"/>
        <v>F</v>
      </c>
      <c r="CN18" s="39">
        <f t="shared" si="11"/>
        <v>0</v>
      </c>
      <c r="CO18" s="56">
        <v>14</v>
      </c>
      <c r="CP18" s="56">
        <v>14</v>
      </c>
      <c r="CQ18" s="59">
        <v>10</v>
      </c>
      <c r="CR18" s="36">
        <f t="shared" si="59"/>
        <v>56</v>
      </c>
      <c r="CS18" s="37">
        <f t="shared" si="31"/>
        <v>11.2</v>
      </c>
      <c r="CT18" s="46" t="str">
        <f t="shared" si="60"/>
        <v xml:space="preserve"> 2.3</v>
      </c>
      <c r="CU18" s="38" t="str">
        <f t="shared" si="61"/>
        <v>C+</v>
      </c>
      <c r="CV18" s="39">
        <f t="shared" si="12"/>
        <v>6</v>
      </c>
      <c r="CW18" s="61">
        <v>8</v>
      </c>
      <c r="CX18" s="61">
        <v>8</v>
      </c>
      <c r="CY18" s="63">
        <v>8</v>
      </c>
      <c r="CZ18" s="36">
        <f t="shared" si="62"/>
        <v>40</v>
      </c>
      <c r="DA18" s="37">
        <f t="shared" si="32"/>
        <v>8</v>
      </c>
      <c r="DB18" s="46" t="str">
        <f t="shared" si="63"/>
        <v xml:space="preserve"> 1.3</v>
      </c>
      <c r="DC18" s="38" t="str">
        <f t="shared" si="64"/>
        <v>D+</v>
      </c>
      <c r="DD18" s="39">
        <f t="shared" si="13"/>
        <v>0</v>
      </c>
      <c r="DE18" s="47">
        <f t="shared" si="65"/>
        <v>0</v>
      </c>
      <c r="DF18" s="48"/>
      <c r="DG18" s="49"/>
      <c r="DH18" s="36">
        <f t="shared" si="66"/>
        <v>0</v>
      </c>
      <c r="DI18" s="37">
        <f t="shared" si="67"/>
        <v>0</v>
      </c>
      <c r="DJ18" s="46" t="str">
        <f t="shared" si="68"/>
        <v xml:space="preserve"> 0.0</v>
      </c>
      <c r="DK18" s="38" t="str">
        <f t="shared" si="69"/>
        <v>F</v>
      </c>
      <c r="DL18" s="39">
        <f t="shared" si="14"/>
        <v>0</v>
      </c>
      <c r="DM18" s="47">
        <f t="shared" si="70"/>
        <v>0</v>
      </c>
      <c r="DN18" s="48"/>
      <c r="DO18" s="49"/>
      <c r="DP18" s="36">
        <f t="shared" si="71"/>
        <v>0</v>
      </c>
      <c r="DQ18" s="37">
        <f t="shared" si="72"/>
        <v>0</v>
      </c>
      <c r="DR18" s="46" t="str">
        <f t="shared" si="73"/>
        <v xml:space="preserve"> 0.0</v>
      </c>
      <c r="DS18" s="38" t="str">
        <f t="shared" si="74"/>
        <v>F</v>
      </c>
      <c r="DT18" s="39">
        <f t="shared" si="15"/>
        <v>0</v>
      </c>
      <c r="DU18" s="50">
        <f t="shared" si="75"/>
        <v>29</v>
      </c>
      <c r="DV18" s="51">
        <f t="shared" si="16"/>
        <v>9.5235294117647058</v>
      </c>
      <c r="DW18" s="52">
        <f>IF(DU18=$DV$2,"ok", $DV$2-DU18)</f>
        <v>22</v>
      </c>
      <c r="DX18" s="51">
        <f t="shared" si="17"/>
        <v>15</v>
      </c>
      <c r="DY18" s="51">
        <f t="shared" si="33"/>
        <v>17</v>
      </c>
      <c r="DZ18" s="52" t="str">
        <f t="shared" si="18"/>
        <v>NGNINTEDEM  MELONG  HANDY  ROCHINEL</v>
      </c>
    </row>
    <row r="19" spans="1:130" s="68" customFormat="1" ht="13.5" customHeight="1" thickBot="1" x14ac:dyDescent="0.3">
      <c r="A19" s="86">
        <v>16</v>
      </c>
      <c r="B19" t="s">
        <v>78</v>
      </c>
      <c r="C19" s="71" t="s">
        <v>79</v>
      </c>
      <c r="D19" s="33" t="s">
        <v>40</v>
      </c>
      <c r="E19" s="87">
        <v>38004</v>
      </c>
      <c r="F19" t="s">
        <v>105</v>
      </c>
      <c r="G19" s="67" t="s">
        <v>42</v>
      </c>
      <c r="H19" s="56">
        <v>11</v>
      </c>
      <c r="I19" s="56">
        <v>11</v>
      </c>
      <c r="J19" s="57">
        <v>14.5</v>
      </c>
      <c r="K19" s="36">
        <f t="shared" si="34"/>
        <v>67.25</v>
      </c>
      <c r="L19" s="37">
        <f t="shared" si="19"/>
        <v>13.45</v>
      </c>
      <c r="M19" s="38" t="str">
        <f t="shared" si="35"/>
        <v>B</v>
      </c>
      <c r="N19" s="39">
        <f t="shared" si="0"/>
        <v>2</v>
      </c>
      <c r="O19" s="72">
        <v>14</v>
      </c>
      <c r="P19" s="72">
        <v>14</v>
      </c>
      <c r="Q19" s="57">
        <v>20</v>
      </c>
      <c r="R19" s="36">
        <f t="shared" si="36"/>
        <v>91</v>
      </c>
      <c r="S19" s="37">
        <f t="shared" si="20"/>
        <v>18.2</v>
      </c>
      <c r="T19" s="38" t="str">
        <f t="shared" si="37"/>
        <v>A</v>
      </c>
      <c r="U19" s="39">
        <f t="shared" si="1"/>
        <v>2</v>
      </c>
      <c r="V19" s="60"/>
      <c r="W19" s="60"/>
      <c r="X19" s="60"/>
      <c r="Y19" s="36">
        <f t="shared" si="38"/>
        <v>0</v>
      </c>
      <c r="Z19" s="37">
        <f t="shared" si="21"/>
        <v>0</v>
      </c>
      <c r="AA19" s="38" t="str">
        <f t="shared" si="39"/>
        <v>F</v>
      </c>
      <c r="AB19" s="39">
        <f t="shared" si="2"/>
        <v>0</v>
      </c>
      <c r="AC19" s="56">
        <v>13.5</v>
      </c>
      <c r="AD19" s="56">
        <v>13.5</v>
      </c>
      <c r="AE19" s="57">
        <v>10</v>
      </c>
      <c r="AF19" s="36">
        <f t="shared" si="40"/>
        <v>55.25</v>
      </c>
      <c r="AG19" s="37">
        <f t="shared" si="22"/>
        <v>11.05</v>
      </c>
      <c r="AH19" s="38" t="str">
        <f t="shared" si="41"/>
        <v>C+</v>
      </c>
      <c r="AI19" s="39">
        <f t="shared" si="3"/>
        <v>3</v>
      </c>
      <c r="AJ19" s="56">
        <v>12</v>
      </c>
      <c r="AK19" s="56">
        <v>12</v>
      </c>
      <c r="AL19" s="57">
        <v>16.5</v>
      </c>
      <c r="AM19" s="36">
        <f t="shared" si="42"/>
        <v>75.75</v>
      </c>
      <c r="AN19" s="37">
        <f t="shared" si="23"/>
        <v>15.15</v>
      </c>
      <c r="AO19" s="38" t="str">
        <f t="shared" si="43"/>
        <v>A-</v>
      </c>
      <c r="AP19" s="39">
        <f t="shared" si="4"/>
        <v>2</v>
      </c>
      <c r="AQ19" s="73">
        <v>18</v>
      </c>
      <c r="AR19" s="73">
        <v>18</v>
      </c>
      <c r="AS19" s="57">
        <v>17</v>
      </c>
      <c r="AT19" s="36">
        <f t="shared" si="44"/>
        <v>86.5</v>
      </c>
      <c r="AU19" s="37">
        <f t="shared" si="24"/>
        <v>17.3</v>
      </c>
      <c r="AV19" s="38" t="str">
        <f t="shared" si="45"/>
        <v>A</v>
      </c>
      <c r="AW19" s="39">
        <f t="shared" si="5"/>
        <v>4</v>
      </c>
      <c r="AX19" s="56">
        <v>8</v>
      </c>
      <c r="AY19" s="56">
        <v>8</v>
      </c>
      <c r="AZ19" s="59">
        <v>8</v>
      </c>
      <c r="BA19" s="36">
        <f t="shared" si="46"/>
        <v>40</v>
      </c>
      <c r="BB19" s="37">
        <f t="shared" si="25"/>
        <v>8</v>
      </c>
      <c r="BC19" s="38" t="str">
        <f t="shared" si="47"/>
        <v>D+</v>
      </c>
      <c r="BD19" s="39">
        <f t="shared" si="6"/>
        <v>0</v>
      </c>
      <c r="BE19" s="56">
        <v>18</v>
      </c>
      <c r="BF19" s="56">
        <v>18</v>
      </c>
      <c r="BG19" s="57">
        <v>20</v>
      </c>
      <c r="BH19" s="36">
        <f t="shared" si="48"/>
        <v>97</v>
      </c>
      <c r="BI19" s="37">
        <f t="shared" si="26"/>
        <v>19.399999999999999</v>
      </c>
      <c r="BJ19" s="38" t="str">
        <f t="shared" si="49"/>
        <v>A</v>
      </c>
      <c r="BK19" s="39">
        <f t="shared" si="7"/>
        <v>2</v>
      </c>
      <c r="BL19" s="56">
        <v>11.5</v>
      </c>
      <c r="BM19" s="56">
        <v>11.5</v>
      </c>
      <c r="BN19" s="57">
        <v>14</v>
      </c>
      <c r="BO19" s="36">
        <f t="shared" si="50"/>
        <v>66.25</v>
      </c>
      <c r="BP19" s="37">
        <f t="shared" si="27"/>
        <v>13.25</v>
      </c>
      <c r="BQ19" s="38" t="str">
        <f t="shared" si="51"/>
        <v>B</v>
      </c>
      <c r="BR19" s="39">
        <f t="shared" si="8"/>
        <v>4</v>
      </c>
      <c r="BS19" s="56">
        <v>15</v>
      </c>
      <c r="BT19" s="56">
        <v>15</v>
      </c>
      <c r="BU19" s="62">
        <v>16</v>
      </c>
      <c r="BV19" s="36">
        <f t="shared" si="52"/>
        <v>78.5</v>
      </c>
      <c r="BW19" s="37">
        <f t="shared" si="28"/>
        <v>15.7</v>
      </c>
      <c r="BX19" s="38" t="str">
        <f t="shared" si="53"/>
        <v>A-</v>
      </c>
      <c r="BY19" s="39">
        <f t="shared" si="9"/>
        <v>6</v>
      </c>
      <c r="BZ19" s="61">
        <v>10</v>
      </c>
      <c r="CA19" s="61">
        <v>10</v>
      </c>
      <c r="CB19" s="61">
        <v>10</v>
      </c>
      <c r="CC19" s="36">
        <f t="shared" si="54"/>
        <v>50</v>
      </c>
      <c r="CD19" s="37">
        <f t="shared" si="29"/>
        <v>10</v>
      </c>
      <c r="CE19" s="38" t="str">
        <f t="shared" si="55"/>
        <v>C</v>
      </c>
      <c r="CF19" s="39">
        <f t="shared" si="10"/>
        <v>5</v>
      </c>
      <c r="CG19" s="61">
        <v>4</v>
      </c>
      <c r="CH19" s="61">
        <v>4</v>
      </c>
      <c r="CI19" s="63">
        <v>12</v>
      </c>
      <c r="CJ19" s="36">
        <f t="shared" si="56"/>
        <v>48.000000000000007</v>
      </c>
      <c r="CK19" s="37">
        <f t="shared" si="30"/>
        <v>9.6000000000000014</v>
      </c>
      <c r="CL19" s="46" t="str">
        <f t="shared" si="57"/>
        <v xml:space="preserve"> 1.7</v>
      </c>
      <c r="CM19" s="38" t="str">
        <f t="shared" si="58"/>
        <v>C-</v>
      </c>
      <c r="CN19" s="39">
        <f t="shared" si="11"/>
        <v>0</v>
      </c>
      <c r="CO19" s="56">
        <v>15.75</v>
      </c>
      <c r="CP19" s="56">
        <v>15.75</v>
      </c>
      <c r="CQ19" s="57">
        <v>16.5</v>
      </c>
      <c r="CR19" s="36">
        <f t="shared" si="59"/>
        <v>81.375</v>
      </c>
      <c r="CS19" s="37">
        <f t="shared" si="31"/>
        <v>16.274999999999999</v>
      </c>
      <c r="CT19" s="46" t="str">
        <f t="shared" si="60"/>
        <v>4.0</v>
      </c>
      <c r="CU19" s="38" t="str">
        <f t="shared" si="61"/>
        <v>A</v>
      </c>
      <c r="CV19" s="39">
        <f t="shared" si="12"/>
        <v>6</v>
      </c>
      <c r="CW19" s="61">
        <v>19</v>
      </c>
      <c r="CX19" s="61">
        <v>19</v>
      </c>
      <c r="CY19" s="61">
        <v>19</v>
      </c>
      <c r="CZ19" s="36">
        <f t="shared" si="62"/>
        <v>95</v>
      </c>
      <c r="DA19" s="37">
        <f t="shared" si="32"/>
        <v>19</v>
      </c>
      <c r="DB19" s="46" t="str">
        <f t="shared" si="63"/>
        <v>4.0</v>
      </c>
      <c r="DC19" s="38" t="str">
        <f t="shared" si="64"/>
        <v>A</v>
      </c>
      <c r="DD19" s="39">
        <f t="shared" si="13"/>
        <v>6</v>
      </c>
      <c r="DE19" s="47">
        <f t="shared" si="65"/>
        <v>0</v>
      </c>
      <c r="DF19" s="48"/>
      <c r="DG19" s="49"/>
      <c r="DH19" s="36">
        <f t="shared" si="66"/>
        <v>0</v>
      </c>
      <c r="DI19" s="37">
        <f t="shared" si="67"/>
        <v>0</v>
      </c>
      <c r="DJ19" s="46" t="str">
        <f t="shared" si="68"/>
        <v xml:space="preserve"> 0.0</v>
      </c>
      <c r="DK19" s="38" t="str">
        <f t="shared" si="69"/>
        <v>F</v>
      </c>
      <c r="DL19" s="39">
        <f t="shared" si="14"/>
        <v>0</v>
      </c>
      <c r="DM19" s="47">
        <f t="shared" si="70"/>
        <v>0</v>
      </c>
      <c r="DN19" s="48"/>
      <c r="DO19" s="49"/>
      <c r="DP19" s="36">
        <f t="shared" si="71"/>
        <v>0</v>
      </c>
      <c r="DQ19" s="37">
        <f t="shared" si="72"/>
        <v>0</v>
      </c>
      <c r="DR19" s="46" t="str">
        <f t="shared" si="73"/>
        <v xml:space="preserve"> 0.0</v>
      </c>
      <c r="DS19" s="38" t="str">
        <f t="shared" si="74"/>
        <v>F</v>
      </c>
      <c r="DT19" s="39">
        <f t="shared" si="15"/>
        <v>0</v>
      </c>
      <c r="DU19" s="50">
        <f t="shared" si="75"/>
        <v>42</v>
      </c>
      <c r="DV19" s="51">
        <f t="shared" si="16"/>
        <v>14.188235294117648</v>
      </c>
      <c r="DW19" s="52">
        <f>IF(DU19=$DV$2,"ok",$DV$2-DU19)</f>
        <v>9</v>
      </c>
      <c r="DX19" s="51">
        <f t="shared" si="17"/>
        <v>16</v>
      </c>
      <c r="DY19" s="51">
        <f t="shared" si="33"/>
        <v>2</v>
      </c>
      <c r="DZ19" s="52" t="str">
        <f t="shared" si="18"/>
        <v>NGOKDJEU TCHATCHU YVAN EZEKIEL</v>
      </c>
    </row>
    <row r="20" spans="1:130" s="68" customFormat="1" ht="15.75" thickBot="1" x14ac:dyDescent="0.3">
      <c r="A20" s="86">
        <v>17</v>
      </c>
      <c r="B20" t="s">
        <v>80</v>
      </c>
      <c r="C20" s="55" t="s">
        <v>81</v>
      </c>
      <c r="D20" s="33" t="s">
        <v>40</v>
      </c>
      <c r="E20" s="87">
        <v>38398</v>
      </c>
      <c r="F20" t="s">
        <v>104</v>
      </c>
      <c r="G20" s="67" t="s">
        <v>57</v>
      </c>
      <c r="H20" s="61">
        <v>4</v>
      </c>
      <c r="I20" s="61">
        <v>4</v>
      </c>
      <c r="J20" s="59">
        <v>8</v>
      </c>
      <c r="K20" s="36">
        <f t="shared" si="34"/>
        <v>34</v>
      </c>
      <c r="L20" s="37">
        <f t="shared" si="19"/>
        <v>6.8</v>
      </c>
      <c r="M20" s="38" t="str">
        <f t="shared" si="35"/>
        <v>E</v>
      </c>
      <c r="N20" s="39">
        <f t="shared" si="0"/>
        <v>0</v>
      </c>
      <c r="O20" s="56">
        <v>16</v>
      </c>
      <c r="P20" s="56">
        <v>16</v>
      </c>
      <c r="Q20" s="57">
        <v>14.75</v>
      </c>
      <c r="R20" s="36">
        <f t="shared" si="36"/>
        <v>75.625</v>
      </c>
      <c r="S20" s="37">
        <f t="shared" si="20"/>
        <v>15.125</v>
      </c>
      <c r="T20" s="38" t="str">
        <f t="shared" si="37"/>
        <v>A-</v>
      </c>
      <c r="U20" s="39">
        <f t="shared" si="1"/>
        <v>2</v>
      </c>
      <c r="V20" s="66"/>
      <c r="W20" s="66"/>
      <c r="X20" s="89"/>
      <c r="Y20" s="36">
        <f t="shared" si="38"/>
        <v>0</v>
      </c>
      <c r="Z20" s="37">
        <f t="shared" si="21"/>
        <v>0</v>
      </c>
      <c r="AA20" s="38" t="str">
        <f t="shared" si="39"/>
        <v>F</v>
      </c>
      <c r="AB20" s="39">
        <f t="shared" si="2"/>
        <v>0</v>
      </c>
      <c r="AC20" s="56">
        <v>15</v>
      </c>
      <c r="AD20" s="56">
        <v>15</v>
      </c>
      <c r="AE20" s="57">
        <v>10</v>
      </c>
      <c r="AF20" s="36">
        <f t="shared" si="40"/>
        <v>57.5</v>
      </c>
      <c r="AG20" s="37">
        <f t="shared" si="22"/>
        <v>11.5</v>
      </c>
      <c r="AH20" s="38" t="str">
        <f t="shared" si="41"/>
        <v>C+</v>
      </c>
      <c r="AI20" s="39">
        <f t="shared" si="3"/>
        <v>3</v>
      </c>
      <c r="AJ20" s="61">
        <v>6</v>
      </c>
      <c r="AK20" s="61">
        <v>6</v>
      </c>
      <c r="AL20" s="59">
        <v>6</v>
      </c>
      <c r="AM20" s="36">
        <f t="shared" si="42"/>
        <v>30</v>
      </c>
      <c r="AN20" s="37">
        <f t="shared" si="23"/>
        <v>6</v>
      </c>
      <c r="AO20" s="38" t="str">
        <f t="shared" si="43"/>
        <v>E</v>
      </c>
      <c r="AP20" s="39">
        <f t="shared" si="4"/>
        <v>0</v>
      </c>
      <c r="AQ20" s="58">
        <v>12</v>
      </c>
      <c r="AR20" s="58">
        <v>12</v>
      </c>
      <c r="AS20" s="57">
        <v>9.5</v>
      </c>
      <c r="AT20" s="36">
        <f t="shared" si="44"/>
        <v>51.25</v>
      </c>
      <c r="AU20" s="37">
        <f t="shared" si="24"/>
        <v>10.25</v>
      </c>
      <c r="AV20" s="38" t="str">
        <f t="shared" si="45"/>
        <v>C</v>
      </c>
      <c r="AW20" s="39">
        <f t="shared" si="5"/>
        <v>4</v>
      </c>
      <c r="AX20" s="56">
        <v>6</v>
      </c>
      <c r="AY20" s="56">
        <v>6</v>
      </c>
      <c r="AZ20" s="59">
        <v>6</v>
      </c>
      <c r="BA20" s="36">
        <f t="shared" si="46"/>
        <v>30</v>
      </c>
      <c r="BB20" s="37">
        <f t="shared" si="25"/>
        <v>6</v>
      </c>
      <c r="BC20" s="38" t="str">
        <f t="shared" si="47"/>
        <v>E</v>
      </c>
      <c r="BD20" s="39">
        <f t="shared" si="6"/>
        <v>0</v>
      </c>
      <c r="BE20" s="61">
        <v>7</v>
      </c>
      <c r="BF20" s="61">
        <v>7</v>
      </c>
      <c r="BG20" s="59">
        <v>11.5</v>
      </c>
      <c r="BH20" s="36">
        <f t="shared" si="48"/>
        <v>50.75</v>
      </c>
      <c r="BI20" s="37">
        <f t="shared" si="26"/>
        <v>10.15</v>
      </c>
      <c r="BJ20" s="38" t="str">
        <f t="shared" si="49"/>
        <v>C</v>
      </c>
      <c r="BK20" s="39">
        <f t="shared" si="7"/>
        <v>2</v>
      </c>
      <c r="BL20" s="56">
        <v>11</v>
      </c>
      <c r="BM20" s="56">
        <v>11</v>
      </c>
      <c r="BN20" s="59">
        <v>11</v>
      </c>
      <c r="BO20" s="36">
        <f t="shared" si="50"/>
        <v>55</v>
      </c>
      <c r="BP20" s="37">
        <f t="shared" si="27"/>
        <v>11</v>
      </c>
      <c r="BQ20" s="38" t="str">
        <f t="shared" si="51"/>
        <v>C+</v>
      </c>
      <c r="BR20" s="39">
        <f t="shared" si="8"/>
        <v>4</v>
      </c>
      <c r="BS20" s="56">
        <v>12</v>
      </c>
      <c r="BT20" s="56">
        <v>12</v>
      </c>
      <c r="BU20" s="62">
        <v>13</v>
      </c>
      <c r="BV20" s="36">
        <f t="shared" si="52"/>
        <v>63.5</v>
      </c>
      <c r="BW20" s="37">
        <f t="shared" si="28"/>
        <v>12.7</v>
      </c>
      <c r="BX20" s="38" t="str">
        <f t="shared" si="53"/>
        <v>B-</v>
      </c>
      <c r="BY20" s="39">
        <f t="shared" si="9"/>
        <v>6</v>
      </c>
      <c r="BZ20" s="61">
        <v>10.5</v>
      </c>
      <c r="CA20" s="61">
        <v>10.5</v>
      </c>
      <c r="CB20" s="61">
        <v>10.5</v>
      </c>
      <c r="CC20" s="36">
        <f t="shared" si="54"/>
        <v>52.5</v>
      </c>
      <c r="CD20" s="37">
        <f t="shared" si="29"/>
        <v>10.5</v>
      </c>
      <c r="CE20" s="38" t="str">
        <f t="shared" si="55"/>
        <v>C</v>
      </c>
      <c r="CF20" s="39">
        <f t="shared" si="10"/>
        <v>5</v>
      </c>
      <c r="CG20" s="61">
        <v>2</v>
      </c>
      <c r="CH20" s="61">
        <v>2</v>
      </c>
      <c r="CI20" s="63">
        <v>4</v>
      </c>
      <c r="CJ20" s="36">
        <f t="shared" si="56"/>
        <v>17</v>
      </c>
      <c r="CK20" s="37">
        <f t="shared" si="30"/>
        <v>3.4</v>
      </c>
      <c r="CL20" s="46" t="str">
        <f t="shared" si="57"/>
        <v xml:space="preserve"> 0.0</v>
      </c>
      <c r="CM20" s="38" t="str">
        <f t="shared" si="58"/>
        <v>F</v>
      </c>
      <c r="CN20" s="39">
        <f t="shared" si="11"/>
        <v>0</v>
      </c>
      <c r="CO20" s="56">
        <v>10</v>
      </c>
      <c r="CP20" s="56">
        <v>10</v>
      </c>
      <c r="CQ20" s="62">
        <v>11.5</v>
      </c>
      <c r="CR20" s="36">
        <f t="shared" si="59"/>
        <v>55.25</v>
      </c>
      <c r="CS20" s="37">
        <f t="shared" si="31"/>
        <v>11.05</v>
      </c>
      <c r="CT20" s="46" t="str">
        <f t="shared" si="60"/>
        <v xml:space="preserve"> 2.3</v>
      </c>
      <c r="CU20" s="38" t="str">
        <f t="shared" si="61"/>
        <v>C+</v>
      </c>
      <c r="CV20" s="39">
        <f t="shared" si="12"/>
        <v>6</v>
      </c>
      <c r="CW20" s="61">
        <v>14.75</v>
      </c>
      <c r="CX20" s="61">
        <v>14.75</v>
      </c>
      <c r="CY20" s="61">
        <v>14.75</v>
      </c>
      <c r="CZ20" s="36">
        <f t="shared" si="62"/>
        <v>73.75</v>
      </c>
      <c r="DA20" s="37">
        <f t="shared" si="32"/>
        <v>14.75</v>
      </c>
      <c r="DB20" s="46" t="str">
        <f t="shared" si="63"/>
        <v>3.3</v>
      </c>
      <c r="DC20" s="38" t="str">
        <f t="shared" si="64"/>
        <v>B+</v>
      </c>
      <c r="DD20" s="39">
        <f t="shared" si="13"/>
        <v>6</v>
      </c>
      <c r="DE20" s="47">
        <f t="shared" si="65"/>
        <v>0</v>
      </c>
      <c r="DF20" s="48"/>
      <c r="DG20" s="49"/>
      <c r="DH20" s="36">
        <f t="shared" si="66"/>
        <v>0</v>
      </c>
      <c r="DI20" s="37">
        <f t="shared" si="67"/>
        <v>0</v>
      </c>
      <c r="DJ20" s="46" t="str">
        <f t="shared" si="68"/>
        <v xml:space="preserve"> 0.0</v>
      </c>
      <c r="DK20" s="38" t="str">
        <f t="shared" si="69"/>
        <v>F</v>
      </c>
      <c r="DL20" s="39">
        <f t="shared" si="14"/>
        <v>0</v>
      </c>
      <c r="DM20" s="47">
        <f t="shared" si="70"/>
        <v>0</v>
      </c>
      <c r="DN20" s="48"/>
      <c r="DO20" s="49"/>
      <c r="DP20" s="36">
        <f t="shared" si="71"/>
        <v>0</v>
      </c>
      <c r="DQ20" s="37">
        <f t="shared" si="72"/>
        <v>0</v>
      </c>
      <c r="DR20" s="46" t="str">
        <f t="shared" si="73"/>
        <v xml:space="preserve"> 0.0</v>
      </c>
      <c r="DS20" s="38" t="str">
        <f t="shared" si="74"/>
        <v>F</v>
      </c>
      <c r="DT20" s="39">
        <f t="shared" si="15"/>
        <v>0</v>
      </c>
      <c r="DU20" s="50">
        <f t="shared" si="75"/>
        <v>38</v>
      </c>
      <c r="DV20" s="51">
        <f t="shared" si="16"/>
        <v>10.199019607843139</v>
      </c>
      <c r="DW20" s="52">
        <f>IF(DU20=$DV$2,"ok", $DV$2-DU20)</f>
        <v>13</v>
      </c>
      <c r="DX20" s="51">
        <f t="shared" si="17"/>
        <v>17</v>
      </c>
      <c r="DY20" s="51">
        <f t="shared" si="33"/>
        <v>14</v>
      </c>
      <c r="DZ20" s="52" t="str">
        <f t="shared" si="18"/>
        <v>NGOUOKO  MATCHUM  VICTOIRE</v>
      </c>
    </row>
    <row r="21" spans="1:130" s="68" customFormat="1" ht="15.75" thickBot="1" x14ac:dyDescent="0.3">
      <c r="A21" s="86">
        <v>18</v>
      </c>
      <c r="B21" t="s">
        <v>82</v>
      </c>
      <c r="C21" s="55" t="s">
        <v>83</v>
      </c>
      <c r="D21" s="33" t="s">
        <v>40</v>
      </c>
      <c r="E21" s="87">
        <v>37128</v>
      </c>
      <c r="F21" t="s">
        <v>106</v>
      </c>
      <c r="G21" s="67" t="s">
        <v>42</v>
      </c>
      <c r="H21" s="61">
        <v>2</v>
      </c>
      <c r="I21" s="61">
        <v>2</v>
      </c>
      <c r="J21" s="59">
        <v>9</v>
      </c>
      <c r="K21" s="36">
        <f t="shared" si="34"/>
        <v>34.5</v>
      </c>
      <c r="L21" s="37">
        <f t="shared" si="19"/>
        <v>6.9</v>
      </c>
      <c r="M21" s="38" t="str">
        <f t="shared" si="35"/>
        <v>D</v>
      </c>
      <c r="N21" s="39">
        <f t="shared" si="0"/>
        <v>0</v>
      </c>
      <c r="O21" s="58">
        <v>0</v>
      </c>
      <c r="P21" s="58">
        <v>0</v>
      </c>
      <c r="Q21" s="57">
        <v>15.5</v>
      </c>
      <c r="R21" s="36">
        <f t="shared" si="36"/>
        <v>54.25</v>
      </c>
      <c r="S21" s="37">
        <f t="shared" si="20"/>
        <v>10.85</v>
      </c>
      <c r="T21" s="38" t="str">
        <f t="shared" si="37"/>
        <v>C</v>
      </c>
      <c r="U21" s="39">
        <f t="shared" si="1"/>
        <v>2</v>
      </c>
      <c r="V21" s="60"/>
      <c r="W21" s="60"/>
      <c r="X21" s="60"/>
      <c r="Y21" s="36">
        <f t="shared" si="38"/>
        <v>0</v>
      </c>
      <c r="Z21" s="37">
        <f t="shared" si="21"/>
        <v>0</v>
      </c>
      <c r="AA21" s="38" t="str">
        <f t="shared" si="39"/>
        <v>F</v>
      </c>
      <c r="AB21" s="39">
        <f t="shared" si="2"/>
        <v>0</v>
      </c>
      <c r="AC21" s="56">
        <v>10</v>
      </c>
      <c r="AD21" s="56">
        <v>10</v>
      </c>
      <c r="AE21" s="57">
        <v>11.5</v>
      </c>
      <c r="AF21" s="36">
        <f t="shared" si="40"/>
        <v>55.25</v>
      </c>
      <c r="AG21" s="37">
        <f t="shared" si="22"/>
        <v>11.05</v>
      </c>
      <c r="AH21" s="38" t="str">
        <f t="shared" si="41"/>
        <v>C+</v>
      </c>
      <c r="AI21" s="39">
        <f t="shared" si="3"/>
        <v>3</v>
      </c>
      <c r="AJ21" s="61">
        <v>5</v>
      </c>
      <c r="AK21" s="61">
        <v>5</v>
      </c>
      <c r="AL21" s="59">
        <v>14</v>
      </c>
      <c r="AM21" s="36">
        <f t="shared" si="42"/>
        <v>56.5</v>
      </c>
      <c r="AN21" s="37">
        <f t="shared" si="23"/>
        <v>11.3</v>
      </c>
      <c r="AO21" s="38" t="str">
        <f t="shared" si="43"/>
        <v>C+</v>
      </c>
      <c r="AP21" s="39">
        <f t="shared" si="4"/>
        <v>2</v>
      </c>
      <c r="AQ21" s="58">
        <v>8.5</v>
      </c>
      <c r="AR21" s="58">
        <v>8.5</v>
      </c>
      <c r="AS21" s="62">
        <v>9.5</v>
      </c>
      <c r="AT21" s="36">
        <f t="shared" si="44"/>
        <v>46</v>
      </c>
      <c r="AU21" s="37">
        <f t="shared" si="24"/>
        <v>9.1999999999999993</v>
      </c>
      <c r="AV21" s="38" t="str">
        <f t="shared" si="45"/>
        <v>C-</v>
      </c>
      <c r="AW21" s="39">
        <f t="shared" si="5"/>
        <v>0</v>
      </c>
      <c r="AX21" s="56">
        <v>10</v>
      </c>
      <c r="AY21" s="56">
        <v>10</v>
      </c>
      <c r="AZ21" s="59">
        <v>10</v>
      </c>
      <c r="BA21" s="36">
        <f t="shared" si="46"/>
        <v>50</v>
      </c>
      <c r="BB21" s="37">
        <f t="shared" si="25"/>
        <v>10</v>
      </c>
      <c r="BC21" s="38" t="str">
        <f t="shared" si="47"/>
        <v>C</v>
      </c>
      <c r="BD21" s="39">
        <f t="shared" si="6"/>
        <v>4</v>
      </c>
      <c r="BE21" s="56">
        <v>11</v>
      </c>
      <c r="BF21" s="56">
        <v>11</v>
      </c>
      <c r="BG21" s="59">
        <v>7</v>
      </c>
      <c r="BH21" s="36">
        <f t="shared" si="48"/>
        <v>41.000000000000007</v>
      </c>
      <c r="BI21" s="37">
        <f t="shared" si="26"/>
        <v>8.2000000000000011</v>
      </c>
      <c r="BJ21" s="38" t="str">
        <f t="shared" si="49"/>
        <v>D+</v>
      </c>
      <c r="BK21" s="39">
        <f t="shared" si="7"/>
        <v>0</v>
      </c>
      <c r="BL21" s="58">
        <v>8</v>
      </c>
      <c r="BM21" s="58">
        <v>8</v>
      </c>
      <c r="BN21" s="59">
        <v>11</v>
      </c>
      <c r="BO21" s="36">
        <f t="shared" si="50"/>
        <v>50.500000000000007</v>
      </c>
      <c r="BP21" s="37">
        <f t="shared" si="27"/>
        <v>10.100000000000001</v>
      </c>
      <c r="BQ21" s="38" t="str">
        <f t="shared" si="51"/>
        <v>C</v>
      </c>
      <c r="BR21" s="39">
        <f t="shared" si="8"/>
        <v>4</v>
      </c>
      <c r="BS21" s="56">
        <v>14</v>
      </c>
      <c r="BT21" s="56">
        <v>14</v>
      </c>
      <c r="BU21" s="57">
        <v>15</v>
      </c>
      <c r="BV21" s="36">
        <f t="shared" si="52"/>
        <v>73.5</v>
      </c>
      <c r="BW21" s="37">
        <f t="shared" si="28"/>
        <v>14.7</v>
      </c>
      <c r="BX21" s="38" t="str">
        <f t="shared" si="53"/>
        <v>B+</v>
      </c>
      <c r="BY21" s="39">
        <f t="shared" si="9"/>
        <v>6</v>
      </c>
      <c r="BZ21" s="56">
        <v>10</v>
      </c>
      <c r="CA21" s="56">
        <v>10</v>
      </c>
      <c r="CB21" s="56">
        <v>10</v>
      </c>
      <c r="CC21" s="36">
        <f t="shared" si="54"/>
        <v>50</v>
      </c>
      <c r="CD21" s="37">
        <f t="shared" si="29"/>
        <v>10</v>
      </c>
      <c r="CE21" s="38" t="str">
        <f t="shared" si="55"/>
        <v>C</v>
      </c>
      <c r="CF21" s="39">
        <f t="shared" si="10"/>
        <v>5</v>
      </c>
      <c r="CG21" s="61">
        <v>0.5</v>
      </c>
      <c r="CH21" s="61">
        <v>0.5</v>
      </c>
      <c r="CI21" s="63">
        <v>5</v>
      </c>
      <c r="CJ21" s="36">
        <f t="shared" si="56"/>
        <v>18.25</v>
      </c>
      <c r="CK21" s="37">
        <f t="shared" si="30"/>
        <v>3.65</v>
      </c>
      <c r="CL21" s="46" t="str">
        <f t="shared" si="57"/>
        <v xml:space="preserve"> 0.0</v>
      </c>
      <c r="CM21" s="38" t="str">
        <f t="shared" si="58"/>
        <v>F</v>
      </c>
      <c r="CN21" s="39">
        <f t="shared" si="11"/>
        <v>0</v>
      </c>
      <c r="CO21" s="56">
        <v>10</v>
      </c>
      <c r="CP21" s="56">
        <v>10</v>
      </c>
      <c r="CQ21" s="62">
        <v>5.5</v>
      </c>
      <c r="CR21" s="36">
        <f t="shared" si="59"/>
        <v>34.25</v>
      </c>
      <c r="CS21" s="37">
        <f t="shared" si="31"/>
        <v>6.85</v>
      </c>
      <c r="CT21" s="46" t="str">
        <f t="shared" si="60"/>
        <v xml:space="preserve"> 0.0</v>
      </c>
      <c r="CU21" s="38" t="str">
        <f t="shared" si="61"/>
        <v>D</v>
      </c>
      <c r="CV21" s="39">
        <f t="shared" si="12"/>
        <v>0</v>
      </c>
      <c r="CW21" s="56">
        <v>10</v>
      </c>
      <c r="CX21" s="56">
        <v>10</v>
      </c>
      <c r="CY21" s="63">
        <v>10</v>
      </c>
      <c r="CZ21" s="36">
        <f t="shared" si="62"/>
        <v>50</v>
      </c>
      <c r="DA21" s="37">
        <f t="shared" si="32"/>
        <v>10</v>
      </c>
      <c r="DB21" s="46" t="str">
        <f t="shared" si="63"/>
        <v xml:space="preserve"> 2.0</v>
      </c>
      <c r="DC21" s="38" t="str">
        <f t="shared" si="64"/>
        <v>C</v>
      </c>
      <c r="DD21" s="39">
        <f t="shared" si="13"/>
        <v>6</v>
      </c>
      <c r="DE21" s="47">
        <f t="shared" si="65"/>
        <v>0</v>
      </c>
      <c r="DF21" s="48"/>
      <c r="DG21" s="49"/>
      <c r="DH21" s="36">
        <f t="shared" si="66"/>
        <v>0</v>
      </c>
      <c r="DI21" s="37">
        <f t="shared" si="67"/>
        <v>0</v>
      </c>
      <c r="DJ21" s="46" t="str">
        <f t="shared" si="68"/>
        <v xml:space="preserve"> 0.0</v>
      </c>
      <c r="DK21" s="38" t="str">
        <f t="shared" si="69"/>
        <v>F</v>
      </c>
      <c r="DL21" s="39">
        <f t="shared" si="14"/>
        <v>0</v>
      </c>
      <c r="DM21" s="47">
        <f t="shared" si="70"/>
        <v>0</v>
      </c>
      <c r="DN21" s="48"/>
      <c r="DO21" s="49"/>
      <c r="DP21" s="36">
        <f t="shared" si="71"/>
        <v>0</v>
      </c>
      <c r="DQ21" s="37">
        <f t="shared" si="72"/>
        <v>0</v>
      </c>
      <c r="DR21" s="46" t="str">
        <f t="shared" si="73"/>
        <v xml:space="preserve"> 0.0</v>
      </c>
      <c r="DS21" s="38" t="str">
        <f t="shared" si="74"/>
        <v>F</v>
      </c>
      <c r="DT21" s="39">
        <f t="shared" si="15"/>
        <v>0</v>
      </c>
      <c r="DU21" s="50">
        <f t="shared" si="75"/>
        <v>32</v>
      </c>
      <c r="DV21" s="51">
        <f t="shared" si="16"/>
        <v>9.4588235294117649</v>
      </c>
      <c r="DW21" s="52">
        <f>IF(DU21=$DV$2,"ok",$DV$2-DU21)</f>
        <v>19</v>
      </c>
      <c r="DX21" s="51">
        <f t="shared" si="17"/>
        <v>18</v>
      </c>
      <c r="DY21" s="51">
        <f t="shared" si="33"/>
        <v>19</v>
      </c>
      <c r="DZ21" s="52" t="str">
        <f t="shared" si="18"/>
        <v>PAGUEM  NGOUDJOU  THEODORE</v>
      </c>
    </row>
    <row r="22" spans="1:130" s="68" customFormat="1" ht="15.75" thickBot="1" x14ac:dyDescent="0.3">
      <c r="A22" s="86">
        <v>19</v>
      </c>
      <c r="B22" t="s">
        <v>84</v>
      </c>
      <c r="C22" s="55" t="s">
        <v>85</v>
      </c>
      <c r="D22" s="33" t="s">
        <v>40</v>
      </c>
      <c r="E22" s="87">
        <v>37720</v>
      </c>
      <c r="F22" t="s">
        <v>104</v>
      </c>
      <c r="G22" s="67" t="s">
        <v>42</v>
      </c>
      <c r="H22" s="56">
        <v>12</v>
      </c>
      <c r="I22" s="56">
        <v>12</v>
      </c>
      <c r="J22" s="57">
        <v>14</v>
      </c>
      <c r="K22" s="36">
        <f t="shared" si="34"/>
        <v>67</v>
      </c>
      <c r="L22" s="37">
        <f t="shared" si="19"/>
        <v>13.4</v>
      </c>
      <c r="M22" s="38" t="str">
        <f t="shared" si="35"/>
        <v>B</v>
      </c>
      <c r="N22" s="39">
        <f t="shared" si="0"/>
        <v>2</v>
      </c>
      <c r="O22" s="56">
        <v>13</v>
      </c>
      <c r="P22" s="56">
        <v>13</v>
      </c>
      <c r="Q22" s="57">
        <v>15.5</v>
      </c>
      <c r="R22" s="36">
        <f t="shared" si="36"/>
        <v>73.75</v>
      </c>
      <c r="S22" s="37">
        <f t="shared" si="20"/>
        <v>14.75</v>
      </c>
      <c r="T22" s="38" t="str">
        <f t="shared" si="37"/>
        <v>B+</v>
      </c>
      <c r="U22" s="39">
        <f t="shared" si="1"/>
        <v>2</v>
      </c>
      <c r="V22" s="60"/>
      <c r="W22" s="60"/>
      <c r="X22" s="60"/>
      <c r="Y22" s="36">
        <f t="shared" si="38"/>
        <v>0</v>
      </c>
      <c r="Z22" s="37">
        <f t="shared" si="21"/>
        <v>0</v>
      </c>
      <c r="AA22" s="38" t="str">
        <f t="shared" si="39"/>
        <v>F</v>
      </c>
      <c r="AB22" s="39">
        <f t="shared" si="2"/>
        <v>0</v>
      </c>
      <c r="AC22" s="56">
        <v>12.5</v>
      </c>
      <c r="AD22" s="56">
        <v>12.5</v>
      </c>
      <c r="AE22" s="57">
        <v>13.5</v>
      </c>
      <c r="AF22" s="36">
        <f t="shared" si="40"/>
        <v>66</v>
      </c>
      <c r="AG22" s="37">
        <f t="shared" si="22"/>
        <v>13.2</v>
      </c>
      <c r="AH22" s="38" t="str">
        <f t="shared" si="41"/>
        <v>B</v>
      </c>
      <c r="AI22" s="39">
        <f t="shared" si="3"/>
        <v>3</v>
      </c>
      <c r="AJ22" s="61">
        <v>7</v>
      </c>
      <c r="AK22" s="61">
        <v>7</v>
      </c>
      <c r="AL22" s="57">
        <v>13</v>
      </c>
      <c r="AM22" s="36">
        <f t="shared" si="42"/>
        <v>56</v>
      </c>
      <c r="AN22" s="37">
        <f t="shared" si="23"/>
        <v>11.2</v>
      </c>
      <c r="AO22" s="38" t="str">
        <f t="shared" si="43"/>
        <v>C+</v>
      </c>
      <c r="AP22" s="39">
        <f t="shared" si="4"/>
        <v>2</v>
      </c>
      <c r="AQ22" s="58">
        <v>9.5</v>
      </c>
      <c r="AR22" s="58">
        <v>9.5</v>
      </c>
      <c r="AS22" s="62">
        <v>6</v>
      </c>
      <c r="AT22" s="36">
        <f t="shared" si="44"/>
        <v>35.25</v>
      </c>
      <c r="AU22" s="37">
        <f t="shared" si="24"/>
        <v>7.05</v>
      </c>
      <c r="AV22" s="38" t="str">
        <f t="shared" si="45"/>
        <v>D</v>
      </c>
      <c r="AW22" s="39">
        <f t="shared" si="5"/>
        <v>0</v>
      </c>
      <c r="AX22" s="56">
        <v>16</v>
      </c>
      <c r="AY22" s="56">
        <v>16</v>
      </c>
      <c r="AZ22" s="57">
        <v>16</v>
      </c>
      <c r="BA22" s="36">
        <f t="shared" si="46"/>
        <v>80</v>
      </c>
      <c r="BB22" s="37">
        <f t="shared" si="25"/>
        <v>16</v>
      </c>
      <c r="BC22" s="38" t="str">
        <f t="shared" si="47"/>
        <v>A</v>
      </c>
      <c r="BD22" s="39">
        <f t="shared" si="6"/>
        <v>4</v>
      </c>
      <c r="BE22" s="56">
        <v>10</v>
      </c>
      <c r="BF22" s="56">
        <v>10</v>
      </c>
      <c r="BG22" s="59">
        <v>8</v>
      </c>
      <c r="BH22" s="36">
        <f t="shared" si="48"/>
        <v>43</v>
      </c>
      <c r="BI22" s="37">
        <f t="shared" si="26"/>
        <v>8.6</v>
      </c>
      <c r="BJ22" s="38" t="str">
        <f t="shared" si="49"/>
        <v>D+</v>
      </c>
      <c r="BK22" s="39">
        <f t="shared" si="7"/>
        <v>0</v>
      </c>
      <c r="BL22" s="58">
        <v>6</v>
      </c>
      <c r="BM22" s="58">
        <v>6</v>
      </c>
      <c r="BN22" s="57">
        <v>10</v>
      </c>
      <c r="BO22" s="36">
        <f t="shared" si="50"/>
        <v>44</v>
      </c>
      <c r="BP22" s="37">
        <f t="shared" si="27"/>
        <v>8.8000000000000007</v>
      </c>
      <c r="BQ22" s="38" t="str">
        <f t="shared" si="51"/>
        <v>D+</v>
      </c>
      <c r="BR22" s="39">
        <f t="shared" si="8"/>
        <v>0</v>
      </c>
      <c r="BS22" s="56">
        <v>14</v>
      </c>
      <c r="BT22" s="56">
        <v>14</v>
      </c>
      <c r="BU22" s="57">
        <v>15</v>
      </c>
      <c r="BV22" s="36">
        <f t="shared" si="52"/>
        <v>73.5</v>
      </c>
      <c r="BW22" s="37">
        <f t="shared" si="28"/>
        <v>14.7</v>
      </c>
      <c r="BX22" s="38" t="str">
        <f t="shared" si="53"/>
        <v>B+</v>
      </c>
      <c r="BY22" s="39">
        <f t="shared" si="9"/>
        <v>6</v>
      </c>
      <c r="BZ22" s="56">
        <v>14</v>
      </c>
      <c r="CA22" s="56">
        <v>14</v>
      </c>
      <c r="CB22" s="63">
        <v>14</v>
      </c>
      <c r="CC22" s="36">
        <f t="shared" si="54"/>
        <v>70</v>
      </c>
      <c r="CD22" s="37">
        <f t="shared" si="29"/>
        <v>14</v>
      </c>
      <c r="CE22" s="38" t="str">
        <f t="shared" si="55"/>
        <v>B+</v>
      </c>
      <c r="CF22" s="39">
        <f t="shared" si="10"/>
        <v>5</v>
      </c>
      <c r="CG22" s="56">
        <v>15.5</v>
      </c>
      <c r="CH22" s="56">
        <v>15.5</v>
      </c>
      <c r="CI22" s="56">
        <v>15.5</v>
      </c>
      <c r="CJ22" s="36">
        <f t="shared" si="56"/>
        <v>77.5</v>
      </c>
      <c r="CK22" s="37">
        <f t="shared" si="30"/>
        <v>15.5</v>
      </c>
      <c r="CL22" s="46" t="str">
        <f t="shared" si="57"/>
        <v>3.7</v>
      </c>
      <c r="CM22" s="38" t="str">
        <f t="shared" si="58"/>
        <v>A-</v>
      </c>
      <c r="CN22" s="39">
        <f t="shared" si="11"/>
        <v>5</v>
      </c>
      <c r="CO22" s="56">
        <v>10</v>
      </c>
      <c r="CP22" s="56">
        <v>10</v>
      </c>
      <c r="CQ22" s="59">
        <v>14</v>
      </c>
      <c r="CR22" s="36">
        <f t="shared" si="59"/>
        <v>64</v>
      </c>
      <c r="CS22" s="37">
        <f t="shared" si="31"/>
        <v>12.8</v>
      </c>
      <c r="CT22" s="46" t="str">
        <f t="shared" si="60"/>
        <v xml:space="preserve"> 2.7</v>
      </c>
      <c r="CU22" s="38" t="str">
        <f t="shared" si="61"/>
        <v>B-</v>
      </c>
      <c r="CV22" s="39">
        <f t="shared" si="12"/>
        <v>6</v>
      </c>
      <c r="CW22" s="56">
        <v>14</v>
      </c>
      <c r="CX22" s="56">
        <v>14</v>
      </c>
      <c r="CY22" s="63">
        <v>14</v>
      </c>
      <c r="CZ22" s="36">
        <f t="shared" si="62"/>
        <v>70</v>
      </c>
      <c r="DA22" s="37">
        <f t="shared" si="32"/>
        <v>14</v>
      </c>
      <c r="DB22" s="46" t="str">
        <f t="shared" si="63"/>
        <v>3.3</v>
      </c>
      <c r="DC22" s="38" t="str">
        <f t="shared" si="64"/>
        <v>B+</v>
      </c>
      <c r="DD22" s="39">
        <f t="shared" si="13"/>
        <v>6</v>
      </c>
      <c r="DE22" s="47">
        <f t="shared" si="65"/>
        <v>0</v>
      </c>
      <c r="DF22" s="48"/>
      <c r="DG22" s="49"/>
      <c r="DH22" s="36">
        <f t="shared" si="66"/>
        <v>0</v>
      </c>
      <c r="DI22" s="37">
        <f t="shared" si="67"/>
        <v>0</v>
      </c>
      <c r="DJ22" s="46" t="str">
        <f t="shared" si="68"/>
        <v xml:space="preserve"> 0.0</v>
      </c>
      <c r="DK22" s="38" t="str">
        <f t="shared" si="69"/>
        <v>F</v>
      </c>
      <c r="DL22" s="39">
        <f t="shared" si="14"/>
        <v>0</v>
      </c>
      <c r="DM22" s="47">
        <f t="shared" si="70"/>
        <v>0</v>
      </c>
      <c r="DN22" s="48"/>
      <c r="DO22" s="49"/>
      <c r="DP22" s="36">
        <f t="shared" si="71"/>
        <v>0</v>
      </c>
      <c r="DQ22" s="37">
        <f t="shared" si="72"/>
        <v>0</v>
      </c>
      <c r="DR22" s="46" t="str">
        <f t="shared" si="73"/>
        <v xml:space="preserve"> 0.0</v>
      </c>
      <c r="DS22" s="38" t="str">
        <f t="shared" si="74"/>
        <v>F</v>
      </c>
      <c r="DT22" s="39">
        <f t="shared" si="15"/>
        <v>0</v>
      </c>
      <c r="DU22" s="50">
        <f t="shared" si="75"/>
        <v>41</v>
      </c>
      <c r="DV22" s="51">
        <f t="shared" si="16"/>
        <v>12.929411764705883</v>
      </c>
      <c r="DW22" s="52">
        <f t="shared" ref="DW22:DW28" si="76">IF(DU22=$DV$2,"ok",$DV$2-DU22)</f>
        <v>10</v>
      </c>
      <c r="DX22" s="51">
        <f t="shared" si="17"/>
        <v>19</v>
      </c>
      <c r="DY22" s="51">
        <f t="shared" si="33"/>
        <v>5</v>
      </c>
      <c r="DZ22" s="52" t="str">
        <f t="shared" si="18"/>
        <v>POFELIE  DJIOTENG  ROSS  CLEMENT</v>
      </c>
    </row>
    <row r="23" spans="1:130" s="68" customFormat="1" ht="15.75" thickBot="1" x14ac:dyDescent="0.3">
      <c r="A23" s="86">
        <v>20</v>
      </c>
      <c r="B23" t="s">
        <v>86</v>
      </c>
      <c r="C23" s="55" t="s">
        <v>87</v>
      </c>
      <c r="D23" s="33" t="s">
        <v>40</v>
      </c>
      <c r="E23" s="87">
        <v>36576</v>
      </c>
      <c r="F23" t="s">
        <v>104</v>
      </c>
      <c r="G23" s="67" t="s">
        <v>42</v>
      </c>
      <c r="H23" s="61">
        <v>6</v>
      </c>
      <c r="I23" s="61">
        <v>6</v>
      </c>
      <c r="J23" s="57">
        <v>15</v>
      </c>
      <c r="K23" s="36">
        <f t="shared" si="34"/>
        <v>61.5</v>
      </c>
      <c r="L23" s="37">
        <f t="shared" si="19"/>
        <v>12.3</v>
      </c>
      <c r="M23" s="38" t="str">
        <f t="shared" si="35"/>
        <v>B-</v>
      </c>
      <c r="N23" s="39">
        <f t="shared" si="0"/>
        <v>2</v>
      </c>
      <c r="O23" s="58">
        <v>8</v>
      </c>
      <c r="P23" s="58">
        <v>8</v>
      </c>
      <c r="Q23" s="57">
        <v>17</v>
      </c>
      <c r="R23" s="36">
        <f t="shared" si="36"/>
        <v>71.5</v>
      </c>
      <c r="S23" s="37">
        <f t="shared" si="20"/>
        <v>14.3</v>
      </c>
      <c r="T23" s="38" t="str">
        <f t="shared" si="37"/>
        <v>B+</v>
      </c>
      <c r="U23" s="39">
        <f t="shared" si="1"/>
        <v>2</v>
      </c>
      <c r="V23" s="60"/>
      <c r="W23" s="60"/>
      <c r="X23" s="69"/>
      <c r="Y23" s="36">
        <f t="shared" si="38"/>
        <v>0</v>
      </c>
      <c r="Z23" s="37">
        <f t="shared" si="21"/>
        <v>0</v>
      </c>
      <c r="AA23" s="38" t="str">
        <f t="shared" si="39"/>
        <v>F</v>
      </c>
      <c r="AB23" s="39">
        <f t="shared" si="2"/>
        <v>0</v>
      </c>
      <c r="AC23" s="56">
        <v>16</v>
      </c>
      <c r="AD23" s="56">
        <v>16</v>
      </c>
      <c r="AE23" s="57">
        <v>12.5</v>
      </c>
      <c r="AF23" s="36">
        <f t="shared" si="40"/>
        <v>67.75</v>
      </c>
      <c r="AG23" s="37">
        <f t="shared" si="22"/>
        <v>13.55</v>
      </c>
      <c r="AH23" s="38" t="str">
        <f t="shared" si="41"/>
        <v>B</v>
      </c>
      <c r="AI23" s="39">
        <f t="shared" si="3"/>
        <v>3</v>
      </c>
      <c r="AJ23" s="61">
        <v>7</v>
      </c>
      <c r="AK23" s="61">
        <v>7</v>
      </c>
      <c r="AL23" s="57">
        <v>12</v>
      </c>
      <c r="AM23" s="36">
        <f t="shared" si="42"/>
        <v>52.5</v>
      </c>
      <c r="AN23" s="37">
        <f t="shared" si="23"/>
        <v>10.5</v>
      </c>
      <c r="AO23" s="38" t="str">
        <f t="shared" si="43"/>
        <v>C</v>
      </c>
      <c r="AP23" s="39">
        <f t="shared" si="4"/>
        <v>2</v>
      </c>
      <c r="AQ23" s="58">
        <v>7.5</v>
      </c>
      <c r="AR23" s="58">
        <v>7.5</v>
      </c>
      <c r="AS23" s="74">
        <v>7.5</v>
      </c>
      <c r="AT23" s="36">
        <f t="shared" si="44"/>
        <v>37.5</v>
      </c>
      <c r="AU23" s="37">
        <f t="shared" si="24"/>
        <v>7.5</v>
      </c>
      <c r="AV23" s="38" t="str">
        <f t="shared" si="45"/>
        <v>D</v>
      </c>
      <c r="AW23" s="39">
        <f t="shared" si="5"/>
        <v>0</v>
      </c>
      <c r="AX23" s="56">
        <v>7</v>
      </c>
      <c r="AY23" s="56">
        <v>7</v>
      </c>
      <c r="AZ23" s="57">
        <v>7</v>
      </c>
      <c r="BA23" s="36">
        <f t="shared" si="46"/>
        <v>35</v>
      </c>
      <c r="BB23" s="37">
        <f t="shared" si="25"/>
        <v>7</v>
      </c>
      <c r="BC23" s="38" t="str">
        <f t="shared" si="47"/>
        <v>D</v>
      </c>
      <c r="BD23" s="39">
        <f t="shared" si="6"/>
        <v>0</v>
      </c>
      <c r="BE23" s="56">
        <v>13</v>
      </c>
      <c r="BF23" s="56">
        <v>13</v>
      </c>
      <c r="BG23" s="57">
        <v>12</v>
      </c>
      <c r="BH23" s="36">
        <f t="shared" si="48"/>
        <v>61.5</v>
      </c>
      <c r="BI23" s="37">
        <f t="shared" si="26"/>
        <v>12.3</v>
      </c>
      <c r="BJ23" s="38" t="str">
        <f t="shared" si="49"/>
        <v>B-</v>
      </c>
      <c r="BK23" s="39">
        <f t="shared" si="7"/>
        <v>2</v>
      </c>
      <c r="BL23" s="56">
        <v>14.5</v>
      </c>
      <c r="BM23" s="56">
        <v>14.5</v>
      </c>
      <c r="BN23" s="57">
        <v>15</v>
      </c>
      <c r="BO23" s="36">
        <f t="shared" si="50"/>
        <v>74.25</v>
      </c>
      <c r="BP23" s="37">
        <f t="shared" si="27"/>
        <v>14.85</v>
      </c>
      <c r="BQ23" s="38" t="str">
        <f t="shared" si="51"/>
        <v>B+</v>
      </c>
      <c r="BR23" s="39">
        <f t="shared" si="8"/>
        <v>4</v>
      </c>
      <c r="BS23" s="56">
        <v>13</v>
      </c>
      <c r="BT23" s="56">
        <v>13</v>
      </c>
      <c r="BU23" s="57">
        <v>14</v>
      </c>
      <c r="BV23" s="36">
        <f t="shared" si="52"/>
        <v>68.5</v>
      </c>
      <c r="BW23" s="37">
        <f t="shared" si="28"/>
        <v>13.7</v>
      </c>
      <c r="BX23" s="38" t="str">
        <f t="shared" si="53"/>
        <v>B</v>
      </c>
      <c r="BY23" s="39">
        <f t="shared" si="9"/>
        <v>6</v>
      </c>
      <c r="BZ23" s="56">
        <v>13</v>
      </c>
      <c r="CA23" s="56">
        <v>13</v>
      </c>
      <c r="CB23" s="63">
        <v>13</v>
      </c>
      <c r="CC23" s="36">
        <f t="shared" si="54"/>
        <v>65</v>
      </c>
      <c r="CD23" s="37">
        <f t="shared" si="29"/>
        <v>13</v>
      </c>
      <c r="CE23" s="38" t="str">
        <f t="shared" si="55"/>
        <v>B</v>
      </c>
      <c r="CF23" s="39">
        <f t="shared" si="10"/>
        <v>5</v>
      </c>
      <c r="CG23" s="61">
        <v>3.5</v>
      </c>
      <c r="CH23" s="61">
        <v>3.5</v>
      </c>
      <c r="CI23" s="63">
        <v>10.5</v>
      </c>
      <c r="CJ23" s="36">
        <f t="shared" si="56"/>
        <v>41.999999999999993</v>
      </c>
      <c r="CK23" s="37">
        <f t="shared" si="30"/>
        <v>8.3999999999999986</v>
      </c>
      <c r="CL23" s="46" t="str">
        <f t="shared" si="57"/>
        <v xml:space="preserve"> 1.3</v>
      </c>
      <c r="CM23" s="38" t="str">
        <f t="shared" si="58"/>
        <v>D+</v>
      </c>
      <c r="CN23" s="39">
        <f t="shared" si="11"/>
        <v>0</v>
      </c>
      <c r="CO23" s="56">
        <v>16</v>
      </c>
      <c r="CP23" s="56">
        <v>16</v>
      </c>
      <c r="CQ23" s="59">
        <v>13</v>
      </c>
      <c r="CR23" s="36">
        <f t="shared" si="59"/>
        <v>69.5</v>
      </c>
      <c r="CS23" s="37">
        <f t="shared" si="31"/>
        <v>13.9</v>
      </c>
      <c r="CT23" s="46" t="str">
        <f t="shared" si="60"/>
        <v>3.0</v>
      </c>
      <c r="CU23" s="38" t="str">
        <f t="shared" si="61"/>
        <v>B</v>
      </c>
      <c r="CV23" s="39">
        <f t="shared" si="12"/>
        <v>6</v>
      </c>
      <c r="CW23" s="56">
        <v>9</v>
      </c>
      <c r="CX23" s="56">
        <v>9</v>
      </c>
      <c r="CY23" s="63">
        <v>9</v>
      </c>
      <c r="CZ23" s="36">
        <f t="shared" si="62"/>
        <v>45</v>
      </c>
      <c r="DA23" s="37">
        <f t="shared" si="32"/>
        <v>9</v>
      </c>
      <c r="DB23" s="46" t="str">
        <f t="shared" si="63"/>
        <v xml:space="preserve"> 1.7</v>
      </c>
      <c r="DC23" s="38" t="str">
        <f t="shared" si="64"/>
        <v>C-</v>
      </c>
      <c r="DD23" s="39">
        <f t="shared" si="13"/>
        <v>0</v>
      </c>
      <c r="DE23" s="47">
        <f t="shared" si="65"/>
        <v>0</v>
      </c>
      <c r="DF23" s="48"/>
      <c r="DG23" s="49"/>
      <c r="DH23" s="36">
        <f t="shared" si="66"/>
        <v>0</v>
      </c>
      <c r="DI23" s="37">
        <f t="shared" si="67"/>
        <v>0</v>
      </c>
      <c r="DJ23" s="46" t="str">
        <f t="shared" si="68"/>
        <v xml:space="preserve"> 0.0</v>
      </c>
      <c r="DK23" s="38" t="str">
        <f t="shared" si="69"/>
        <v>F</v>
      </c>
      <c r="DL23" s="39">
        <f t="shared" si="14"/>
        <v>0</v>
      </c>
      <c r="DM23" s="47">
        <f t="shared" si="70"/>
        <v>0</v>
      </c>
      <c r="DN23" s="48"/>
      <c r="DO23" s="49"/>
      <c r="DP23" s="36">
        <f t="shared" si="71"/>
        <v>0</v>
      </c>
      <c r="DQ23" s="37">
        <f t="shared" si="72"/>
        <v>0</v>
      </c>
      <c r="DR23" s="46" t="str">
        <f t="shared" si="73"/>
        <v xml:space="preserve"> 0.0</v>
      </c>
      <c r="DS23" s="38" t="str">
        <f t="shared" si="74"/>
        <v>F</v>
      </c>
      <c r="DT23" s="39">
        <f t="shared" si="15"/>
        <v>0</v>
      </c>
      <c r="DU23" s="50">
        <f t="shared" si="75"/>
        <v>32</v>
      </c>
      <c r="DV23" s="51">
        <f t="shared" si="16"/>
        <v>11.440196078431374</v>
      </c>
      <c r="DW23" s="52">
        <f t="shared" si="76"/>
        <v>19</v>
      </c>
      <c r="DX23" s="51">
        <f t="shared" si="17"/>
        <v>20</v>
      </c>
      <c r="DY23" s="51">
        <f t="shared" si="33"/>
        <v>9</v>
      </c>
      <c r="DZ23" s="52" t="str">
        <f t="shared" si="18"/>
        <v>TCHAM  CHRISTIAN</v>
      </c>
    </row>
    <row r="24" spans="1:130" s="68" customFormat="1" ht="15.75" thickBot="1" x14ac:dyDescent="0.3">
      <c r="A24" s="86">
        <v>21</v>
      </c>
      <c r="B24" t="s">
        <v>88</v>
      </c>
      <c r="C24" s="55" t="s">
        <v>89</v>
      </c>
      <c r="D24" s="33" t="s">
        <v>40</v>
      </c>
      <c r="E24" s="67"/>
      <c r="F24" s="67"/>
      <c r="G24" s="67"/>
      <c r="H24" s="61">
        <v>8</v>
      </c>
      <c r="I24" s="61">
        <v>8</v>
      </c>
      <c r="J24" s="57">
        <v>11.5</v>
      </c>
      <c r="K24" s="36">
        <f>5*(((H24*10)/100)+((I24*20)/100)+((J24*70/100)))</f>
        <v>52.250000000000007</v>
      </c>
      <c r="L24" s="37">
        <f>K24/5</f>
        <v>10.450000000000001</v>
      </c>
      <c r="M24" s="38" t="str">
        <f>CONCATENATE(IF(K24&gt;=80,"A",IF(K24&gt;=75,"A-",IF(K24&gt;=70,"B+",IF(K24&gt;=65,"B",IF(K24&gt;=60,"B-",IF(K24&gt;=55,"C+",IF(K24&gt;=50,"C",""))))))),IF(K24&lt;=29,"F",IF(K24&lt;=34,"E",IF(K24&lt;=39,"D",IF(K24&lt;=44,"D+",IF(K24&lt;=49.99,"C-",""))))))</f>
        <v>C</v>
      </c>
      <c r="N24" s="39">
        <f t="shared" si="0"/>
        <v>2</v>
      </c>
      <c r="O24" s="56">
        <v>10</v>
      </c>
      <c r="P24" s="56">
        <v>10</v>
      </c>
      <c r="Q24" s="57">
        <v>16.25</v>
      </c>
      <c r="R24" s="36">
        <f>5*(((O24*10)/100)+((P24*20)/100)+((Q24*70/100)))</f>
        <v>71.875</v>
      </c>
      <c r="S24" s="37">
        <f>R24/5</f>
        <v>14.375</v>
      </c>
      <c r="T24" s="38" t="str">
        <f>CONCATENATE(IF(R24&gt;=80,"A",IF(R24&gt;=75,"A-",IF(R24&gt;=70,"B+",IF(R24&gt;=65,"B",IF(R24&gt;=60,"B-",IF(R24&gt;=55,"C+",IF(R24&gt;=50,"C",""))))))),IF(R24&lt;=29,"F",IF(R24&lt;=34,"E",IF(R24&lt;=39,"D",IF(R24&lt;=44,"D+",IF(R24&lt;=49.99,"C-",""))))))</f>
        <v>B+</v>
      </c>
      <c r="U24" s="39">
        <f t="shared" si="1"/>
        <v>2</v>
      </c>
      <c r="V24" s="60"/>
      <c r="W24" s="60"/>
      <c r="X24" s="75"/>
      <c r="Y24" s="36">
        <f>5*(((V24*10)/100)+((W24*20)/100)+((X24*70/100)))</f>
        <v>0</v>
      </c>
      <c r="Z24" s="37">
        <f>Y24/5</f>
        <v>0</v>
      </c>
      <c r="AA24" s="38" t="str">
        <f>CONCATENATE(IF(Y24&gt;=80,"A",IF(Y24&gt;=75,"A-",IF(Y24&gt;=70,"B+",IF(Y24&gt;=65,"B",IF(Y24&gt;=60,"B-",IF(Y24&gt;=55,"C+",IF(Y24&gt;=50,"C",""))))))),IF(Y24&lt;=29,"F",IF(Y24&lt;=34,"E",IF(Y24&lt;=39,"D",IF(Y24&lt;=44,"D+",IF(Y24&lt;=49.99,"C-",""))))))</f>
        <v>F</v>
      </c>
      <c r="AB24" s="39">
        <f t="shared" si="2"/>
        <v>0</v>
      </c>
      <c r="AC24" s="56">
        <v>14</v>
      </c>
      <c r="AD24" s="56">
        <v>14</v>
      </c>
      <c r="AE24" s="57">
        <v>11.5</v>
      </c>
      <c r="AF24" s="36">
        <f>5*(((AC24*10)/100)+((AD24*20)/100)+((AE24*70/100)))</f>
        <v>61.25</v>
      </c>
      <c r="AG24" s="37">
        <f>AF24/5</f>
        <v>12.25</v>
      </c>
      <c r="AH24" s="38" t="str">
        <f>CONCATENATE(IF(AF24&gt;=80,"A",IF(AF24&gt;=75,"A-",IF(AF24&gt;=70,"B+",IF(AF24&gt;=65,"B",IF(AF24&gt;=60,"B-",IF(AF24&gt;=55,"C+",IF(AF24&gt;=50,"C",""))))))),IF(AF24&lt;=29,"F",IF(AF24&lt;=34,"E",IF(AF24&lt;=39,"D",IF(AF24&lt;=44,"D+",IF(AF24&lt;=49.99,"C-",""))))))</f>
        <v>B-</v>
      </c>
      <c r="AI24" s="39">
        <f t="shared" si="3"/>
        <v>3</v>
      </c>
      <c r="AJ24" s="56">
        <v>11</v>
      </c>
      <c r="AK24" s="56">
        <v>11</v>
      </c>
      <c r="AL24" s="57">
        <v>11.5</v>
      </c>
      <c r="AM24" s="36">
        <f>5*(((AJ24*10)/100)+((AK24*20)/100)+((AL24*70/100)))</f>
        <v>56.750000000000007</v>
      </c>
      <c r="AN24" s="37">
        <f>AM24/5</f>
        <v>11.350000000000001</v>
      </c>
      <c r="AO24" s="38" t="str">
        <f>CONCATENATE(IF(AM24&gt;=80,"A",IF(AM24&gt;=75,"A-",IF(AM24&gt;=70,"B+",IF(AM24&gt;=65,"B",IF(AM24&gt;=60,"B-",IF(AM24&gt;=55,"C+",IF(AM24&gt;=50,"C",""))))))),IF(AM24&lt;=29,"F",IF(AM24&lt;=34,"E",IF(AM24&lt;=39,"D",IF(AM24&lt;=44,"D+",IF(AM24&lt;=49.99,"C-",""))))))</f>
        <v>C+</v>
      </c>
      <c r="AP24" s="39">
        <f t="shared" si="4"/>
        <v>2</v>
      </c>
      <c r="AQ24" s="58">
        <v>6.5</v>
      </c>
      <c r="AR24" s="58">
        <v>6.5</v>
      </c>
      <c r="AS24" s="74"/>
      <c r="AT24" s="36">
        <f>5*(((AQ24*10)/100)+((AR24*20)/100)+((AS24*70/100)))</f>
        <v>9.75</v>
      </c>
      <c r="AU24" s="37">
        <f>AT24/5</f>
        <v>1.95</v>
      </c>
      <c r="AV24" s="38" t="str">
        <f>CONCATENATE(IF(AT24&gt;=80,"A",IF(AT24&gt;=75,"A-",IF(AT24&gt;=70,"B+",IF(AT24&gt;=65,"B",IF(AT24&gt;=60,"B-",IF(AT24&gt;=55,"C+",IF(AT24&gt;=50,"C",""))))))),IF(AT24&lt;=29,"F",IF(AT24&lt;=34,"E",IF(AT24&lt;=39,"D",IF(AT24&lt;=44,"D+",IF(AT24&lt;=49.99,"C-",""))))))</f>
        <v>F</v>
      </c>
      <c r="AW24" s="39">
        <f t="shared" si="5"/>
        <v>0</v>
      </c>
      <c r="AX24" s="56">
        <v>8</v>
      </c>
      <c r="AY24" s="56">
        <v>8</v>
      </c>
      <c r="AZ24" s="59">
        <v>8</v>
      </c>
      <c r="BA24" s="36">
        <f>5*(((AX24*10)/100)+((AY24*20)/100)+((AZ24*70/100)))</f>
        <v>40</v>
      </c>
      <c r="BB24" s="37">
        <f>BA24/5</f>
        <v>8</v>
      </c>
      <c r="BC24" s="38" t="str">
        <f>CONCATENATE(IF(BA24&gt;=80,"A",IF(BA24&gt;=75,"A-",IF(BA24&gt;=70,"B+",IF(BA24&gt;=65,"B",IF(BA24&gt;=60,"B-",IF(BA24&gt;=55,"C+",IF(BA24&gt;=50,"C",""))))))),IF(BA24&lt;=29,"F",IF(BA24&lt;=34,"E",IF(BA24&lt;=39,"D",IF(BA24&lt;=44,"D+",IF(BA24&lt;=49.99,"C-",""))))))</f>
        <v>D+</v>
      </c>
      <c r="BD24" s="39">
        <f t="shared" si="6"/>
        <v>0</v>
      </c>
      <c r="BE24" s="56">
        <v>10</v>
      </c>
      <c r="BF24" s="56">
        <v>10</v>
      </c>
      <c r="BG24" s="59">
        <v>11.5</v>
      </c>
      <c r="BH24" s="36">
        <f>5*(((BE24*10)/100)+((BF24*20)/100)+((BG24*70/100)))</f>
        <v>55.25</v>
      </c>
      <c r="BI24" s="37">
        <f>BH24/5</f>
        <v>11.05</v>
      </c>
      <c r="BJ24" s="38" t="str">
        <f>CONCATENATE(IF(BH24&gt;=80,"A",IF(BH24&gt;=75,"A-",IF(BH24&gt;=70,"B+",IF(BH24&gt;=65,"B",IF(BH24&gt;=60,"B-",IF(BH24&gt;=55,"C+",IF(BH24&gt;=50,"C",""))))))),IF(BH24&lt;=29,"F",IF(BH24&lt;=34,"E",IF(BH24&lt;=39,"D",IF(BH24&lt;=44,"D+",IF(BH24&lt;=49.99,"C-",""))))))</f>
        <v>C+</v>
      </c>
      <c r="BK24" s="39">
        <f t="shared" si="7"/>
        <v>2</v>
      </c>
      <c r="BL24" s="56">
        <v>10.5</v>
      </c>
      <c r="BM24" s="56">
        <v>10.5</v>
      </c>
      <c r="BN24" s="57">
        <v>13.5</v>
      </c>
      <c r="BO24" s="36">
        <f>5*(((BL24*10)/100)+((BM24*20)/100)+((BN24*70/100)))</f>
        <v>63</v>
      </c>
      <c r="BP24" s="37">
        <f>BO24/5</f>
        <v>12.6</v>
      </c>
      <c r="BQ24" s="38" t="str">
        <f>CONCATENATE(IF(BO24&gt;=80,"A",IF(BO24&gt;=75,"A-",IF(BO24&gt;=70,"B+",IF(BO24&gt;=65,"B",IF(BO24&gt;=60,"B-",IF(BO24&gt;=55,"C+",IF(BO24&gt;=50,"C",""))))))),IF(BO24&lt;=29,"F",IF(BO24&lt;=34,"E",IF(BO24&lt;=39,"D",IF(BO24&lt;=44,"D+",IF(BO24&lt;=49.99,"C-",""))))))</f>
        <v>B-</v>
      </c>
      <c r="BR24" s="39">
        <f t="shared" si="8"/>
        <v>4</v>
      </c>
      <c r="BS24" s="56">
        <v>13</v>
      </c>
      <c r="BT24" s="56">
        <v>13</v>
      </c>
      <c r="BU24" s="57">
        <v>14</v>
      </c>
      <c r="BV24" s="36">
        <f>5*(((BS24*10)/100)+((BT24*20)/100)+((BU24*70/100)))</f>
        <v>68.5</v>
      </c>
      <c r="BW24" s="37">
        <f>BV24/5</f>
        <v>13.7</v>
      </c>
      <c r="BX24" s="38" t="str">
        <f>CONCATENATE(IF(BV24&gt;=80,"A",IF(BV24&gt;=75,"A-",IF(BV24&gt;=70,"B+",IF(BV24&gt;=65,"B",IF(BV24&gt;=60,"B-",IF(BV24&gt;=55,"C+",IF(BV24&gt;=50,"C",""))))))),IF(BV24&lt;=29,"F",IF(BV24&lt;=34,"E",IF(BV24&lt;=39,"D",IF(BV24&lt;=44,"D+",IF(BV24&lt;=49.99,"C-",""))))))</f>
        <v>B</v>
      </c>
      <c r="BY24" s="39">
        <f t="shared" si="9"/>
        <v>6</v>
      </c>
      <c r="BZ24" s="56">
        <v>10</v>
      </c>
      <c r="CA24" s="56">
        <v>10</v>
      </c>
      <c r="CB24" s="63">
        <v>10</v>
      </c>
      <c r="CC24" s="36">
        <f>5*(((BZ24*10)/100)+((CA24*20)/100)+((CB24*70/100)))</f>
        <v>50</v>
      </c>
      <c r="CD24" s="37">
        <f>CC24/5</f>
        <v>10</v>
      </c>
      <c r="CE24" s="38" t="str">
        <f>CONCATENATE(IF(CC24&gt;=80,"A",IF(CC24&gt;=75,"A-",IF(CC24&gt;=70,"B+",IF(CC24&gt;=65,"B",IF(CC24&gt;=60,"B-",IF(CC24&gt;=55,"C+",IF(CC24&gt;=50,"C",""))))))),IF(CC24&lt;=29,"F",IF(CC24&lt;=34,"E",IF(CC24&lt;=39,"D",IF(CC24&lt;=44,"D+",IF(CC24&lt;=49.99,"C-",""))))))</f>
        <v>C</v>
      </c>
      <c r="CF24" s="39">
        <f t="shared" si="10"/>
        <v>5</v>
      </c>
      <c r="CG24" s="61">
        <v>1</v>
      </c>
      <c r="CH24" s="61">
        <v>1</v>
      </c>
      <c r="CI24" s="63">
        <v>7.5</v>
      </c>
      <c r="CJ24" s="36">
        <f>5*(((CG24*10)/100)+((CH24*20)/100)+((CI24*70/100)))</f>
        <v>27.75</v>
      </c>
      <c r="CK24" s="37">
        <f>CJ24/5</f>
        <v>5.55</v>
      </c>
      <c r="CL24" s="46" t="str">
        <f>CONCATENATE(IF(CJ24&gt;=80,"4.0",IF(AND(CJ24&lt;80,CJ24&gt;=75),"3.7",IF(AND(CJ24&lt;75,CJ24&gt;=70),"3.3",IF(AND(CJ24&lt;70,CJ24&gt;=65),"3.0"," ")))),IF(AND(CJ24&lt;65,CJ24&gt;=60),"2.7",IF(AND(CJ24&lt;60,CJ24&gt;=55),"2.3",IF(AND(CJ24&lt;55,CJ24&gt;=50),"2.0",IF(AND(CJ24&lt;50,CJ24&gt;=45),"1.7",IF(AND(CJ24&lt;45,CJ24&gt;=40),"1.3",IF(AND(CJ24&lt;40,CJ24&gt;=35),"1.0",IF(CJ24&lt;35,"0.0",""))))))))</f>
        <v xml:space="preserve"> 0.0</v>
      </c>
      <c r="CM24" s="38" t="str">
        <f>CONCATENATE(IF(CJ24&gt;=80,"A",IF(CJ24&gt;=75,"A-",IF(CJ24&gt;=70,"B+",IF(CJ24&gt;=65,"B",IF(CJ24&gt;=60,"B-",IF(CJ24&gt;=55,"C+",IF(CJ24&gt;=50,"C",""))))))),IF(CJ24&lt;=29,"F",IF(CJ24&lt;=34,"E",IF(CJ24&lt;=39,"D",IF(CJ24&lt;=44,"D+",IF(CJ24&lt;=49.99,"C-",""))))))</f>
        <v>F</v>
      </c>
      <c r="CN24" s="39">
        <f t="shared" si="11"/>
        <v>0</v>
      </c>
      <c r="CO24" s="56">
        <v>16</v>
      </c>
      <c r="CP24" s="56">
        <v>16</v>
      </c>
      <c r="CQ24" s="59">
        <v>10</v>
      </c>
      <c r="CR24" s="36">
        <f>5*(((CO24*10)/100)+((CP24*20)/100)+((CQ24*70/100)))</f>
        <v>59</v>
      </c>
      <c r="CS24" s="37">
        <f>CR24/5</f>
        <v>11.8</v>
      </c>
      <c r="CT24" s="46" t="str">
        <f>CONCATENATE(IF(CR24&gt;=80,"4.0",IF(AND(CR24&lt;80,CR24&gt;=75),"3.7",IF(AND(CR24&lt;75,CR24&gt;=70),"3.3",IF(AND(CR24&lt;70,CR24&gt;=65),"3.0"," ")))),IF(AND(CR24&lt;65,CR24&gt;=60),"2.7",IF(AND(CR24&lt;60,CR24&gt;=55),"2.3",IF(AND(CR24&lt;55,CR24&gt;=50),"2.0",IF(AND(CR24&lt;50,CR24&gt;=45),"1.7",IF(AND(CR24&lt;45,CR24&gt;=40),"1.3",IF(AND(CR24&lt;40,CR24&gt;=35),"1.0",IF(CR24&lt;35,"0.0",""))))))))</f>
        <v xml:space="preserve"> 2.3</v>
      </c>
      <c r="CU24" s="38" t="str">
        <f>CONCATENATE(IF(CR24&gt;=80,"A",IF(CR24&gt;=75,"A-",IF(CR24&gt;=70,"B+",IF(CR24&gt;=65,"B",IF(CR24&gt;=60,"B-",IF(CR24&gt;=55,"C+",IF(CR24&gt;=50,"C",""))))))),IF(CR24&lt;=29,"F",IF(CR24&lt;=34,"E",IF(CR24&lt;=39,"D",IF(CR24&lt;=44,"D+",IF(CR24&lt;=49.99,"C-",""))))))</f>
        <v>C+</v>
      </c>
      <c r="CV24" s="39">
        <f t="shared" si="12"/>
        <v>6</v>
      </c>
      <c r="CW24" s="56">
        <v>10</v>
      </c>
      <c r="CX24" s="56">
        <v>10</v>
      </c>
      <c r="CY24" s="56">
        <v>10</v>
      </c>
      <c r="CZ24" s="36">
        <f>5*(((CW24*10)/100)+((CX24*20)/100)+((CY24*70/100)))</f>
        <v>50</v>
      </c>
      <c r="DA24" s="37">
        <f>CZ24/5</f>
        <v>10</v>
      </c>
      <c r="DB24" s="46" t="str">
        <f>CONCATENATE(IF(CZ24&gt;=80,"4.0",IF(AND(CZ24&lt;80,CZ24&gt;=75),"3.7",IF(AND(CZ24&lt;75,CZ24&gt;=70),"3.3",IF(AND(CZ24&lt;70,CZ24&gt;=65),"3.0"," ")))),IF(AND(CZ24&lt;65,CZ24&gt;=60),"2.7",IF(AND(CZ24&lt;60,CZ24&gt;=55),"2.3",IF(AND(CZ24&lt;55,CZ24&gt;=50),"2.0",IF(AND(CZ24&lt;50,CZ24&gt;=45),"1.7",IF(AND(CZ24&lt;45,CZ24&gt;=40),"1.3",IF(AND(CZ24&lt;40,CZ24&gt;=35),"1.0",IF(CZ24&lt;35,"0.0",""))))))))</f>
        <v xml:space="preserve"> 2.0</v>
      </c>
      <c r="DC24" s="38" t="str">
        <f>CONCATENATE(IF(CZ24&gt;=80,"A",IF(CZ24&gt;=75,"A-",IF(CZ24&gt;=70,"B+",IF(CZ24&gt;=65,"B",IF(CZ24&gt;=60,"B-",IF(CZ24&gt;=55,"C+",IF(CZ24&gt;=50,"C",""))))))),IF(CZ24&lt;=29,"F",IF(CZ24&lt;=34,"E",IF(CZ24&lt;=39,"D",IF(CZ24&lt;=44,"D+",IF(CZ24&lt;=49.99,"C-",""))))))</f>
        <v>C</v>
      </c>
      <c r="DD24" s="39">
        <f t="shared" si="13"/>
        <v>6</v>
      </c>
      <c r="DE24" s="47">
        <f>DF24</f>
        <v>0</v>
      </c>
      <c r="DF24" s="48"/>
      <c r="DG24" s="49"/>
      <c r="DH24" s="36">
        <f>5*(((DE24*10)/100)+((DF24*20)/100)+((DG24*70/100)))</f>
        <v>0</v>
      </c>
      <c r="DI24" s="37">
        <f>DH24/5</f>
        <v>0</v>
      </c>
      <c r="DJ24" s="46" t="str">
        <f>CONCATENATE(IF(DH24&gt;=80,"4.0",IF(AND(DH24&lt;80,DH24&gt;=75),"3.7",IF(AND(DH24&lt;75,DH24&gt;=70),"3.3",IF(AND(DH24&lt;70,DH24&gt;=65),"3.0"," ")))),IF(AND(DH24&lt;65,DH24&gt;=60),"2.7",IF(AND(DH24&lt;60,DH24&gt;=55),"2.3",IF(AND(DH24&lt;55,DH24&gt;=50),"2.0",IF(AND(DH24&lt;50,DH24&gt;=45),"1.7",IF(AND(DH24&lt;45,DH24&gt;=40),"1.3",IF(AND(DH24&lt;40,DH24&gt;=35),"1.0",IF(DH24&lt;35,"0.0",""))))))))</f>
        <v xml:space="preserve"> 0.0</v>
      </c>
      <c r="DK24" s="38" t="str">
        <f>CONCATENATE(IF(DH24&gt;=80,"A",IF(DH24&gt;=75,"A-",IF(DH24&gt;=70,"B+",IF(DH24&gt;=65,"B",IF(DH24&gt;=60,"B-",IF(DH24&gt;=55,"C+",IF(DH24&gt;=50,"C",""))))))),IF(DH24&lt;=29,"F",IF(DH24&lt;=34,"E",IF(DH24&lt;=39,"D",IF(DH24&lt;=44,"D+",IF(DH24&lt;=49.99,"C-",""))))))</f>
        <v>F</v>
      </c>
      <c r="DL24" s="39">
        <f t="shared" si="14"/>
        <v>0</v>
      </c>
      <c r="DM24" s="47">
        <f>DN24</f>
        <v>0</v>
      </c>
      <c r="DN24" s="48"/>
      <c r="DO24" s="49"/>
      <c r="DP24" s="36">
        <f>5*(((DM24*10)/100)+((DN24*20)/100)+((DO24*70/100)))</f>
        <v>0</v>
      </c>
      <c r="DQ24" s="37">
        <f>DP24/5</f>
        <v>0</v>
      </c>
      <c r="DR24" s="46" t="str">
        <f>CONCATENATE(IF(DP24&gt;=80,"4.0",IF(AND(DP24&lt;80,DP24&gt;=75),"3.7",IF(AND(DP24&lt;75,DP24&gt;=70),"3.3",IF(AND(DP24&lt;70,DP24&gt;=65),"3.0"," ")))),IF(AND(DP24&lt;65,DP24&gt;=60),"2.7",IF(AND(DP24&lt;60,DP24&gt;=55),"2.3",IF(AND(DP24&lt;55,DP24&gt;=50),"2.0",IF(AND(DP24&lt;50,DP24&gt;=45),"1.7",IF(AND(DP24&lt;45,DP24&gt;=40),"1.3",IF(AND(DP24&lt;40,DP24&gt;=35),"1.0",IF(DP24&lt;35,"0.0",""))))))))</f>
        <v xml:space="preserve"> 0.0</v>
      </c>
      <c r="DS24" s="38" t="str">
        <f>CONCATENATE(IF(DP24&gt;=80,"A",IF(DP24&gt;=75,"A-",IF(DP24&gt;=70,"B+",IF(DP24&gt;=65,"B",IF(DP24&gt;=60,"B-",IF(DP24&gt;=55,"C+",IF(DP24&gt;=50,"C",""))))))),IF(DP24&lt;=29,"F",IF(DP24&lt;=34,"E",IF(DP24&lt;=39,"D",IF(DP24&lt;=44,"D+",IF(DP24&lt;=49.99,"C-",""))))))</f>
        <v>F</v>
      </c>
      <c r="DT24" s="39">
        <f t="shared" si="15"/>
        <v>0</v>
      </c>
      <c r="DU24" s="50">
        <f>SUM(N24,U24,AB24,AI24,AP24,AW24,BD24,BK24,BR24,BY24,CF24,CN24,CV24,DD24,DL24,DT24)</f>
        <v>38</v>
      </c>
      <c r="DV24" s="51">
        <f t="shared" si="16"/>
        <v>10.042156862745101</v>
      </c>
      <c r="DW24" s="52">
        <f>IF(DU24=$DV$2,"ok",$DV$2-DU24)</f>
        <v>13</v>
      </c>
      <c r="DX24" s="51">
        <f>A24</f>
        <v>21</v>
      </c>
      <c r="DY24" s="51">
        <f t="shared" si="33"/>
        <v>15</v>
      </c>
      <c r="DZ24" s="52" t="str">
        <f>C24</f>
        <v xml:space="preserve">TCHANTCHEU  BEUDOUM  DANNIELLE ANGE </v>
      </c>
    </row>
    <row r="25" spans="1:130" s="68" customFormat="1" ht="15.75" thickBot="1" x14ac:dyDescent="0.3">
      <c r="A25" s="86">
        <v>22</v>
      </c>
      <c r="B25" t="s">
        <v>90</v>
      </c>
      <c r="C25" s="55" t="s">
        <v>91</v>
      </c>
      <c r="D25" s="33" t="s">
        <v>40</v>
      </c>
      <c r="E25" s="87">
        <v>37751</v>
      </c>
      <c r="F25" t="s">
        <v>104</v>
      </c>
      <c r="G25" s="67" t="s">
        <v>57</v>
      </c>
      <c r="H25" s="56">
        <v>15</v>
      </c>
      <c r="I25" s="56">
        <v>15</v>
      </c>
      <c r="J25" s="57">
        <v>17</v>
      </c>
      <c r="K25" s="36">
        <f>5*(((H25*10)/100)+((I25*20)/100)+((J25*70/100)))</f>
        <v>82</v>
      </c>
      <c r="L25" s="37">
        <f>K25/5</f>
        <v>16.399999999999999</v>
      </c>
      <c r="M25" s="38" t="str">
        <f>CONCATENATE(IF(K25&gt;=80,"A",IF(K25&gt;=75,"A-",IF(K25&gt;=70,"B+",IF(K25&gt;=65,"B",IF(K25&gt;=60,"B-",IF(K25&gt;=55,"C+",IF(K25&gt;=50,"C",""))))))),IF(K25&lt;=29,"F",IF(K25&lt;=34,"E",IF(K25&lt;=39,"D",IF(K25&lt;=44,"D+",IF(K25&lt;=49.99,"C-",""))))))</f>
        <v>A</v>
      </c>
      <c r="N25" s="39">
        <f t="shared" si="0"/>
        <v>2</v>
      </c>
      <c r="O25" s="58">
        <v>6</v>
      </c>
      <c r="P25" s="58">
        <v>6</v>
      </c>
      <c r="Q25" s="57">
        <v>16.25</v>
      </c>
      <c r="R25" s="36">
        <f>5*(((O25*10)/100)+((P25*20)/100)+((Q25*70/100)))</f>
        <v>65.875</v>
      </c>
      <c r="S25" s="37">
        <f>R25/5</f>
        <v>13.175000000000001</v>
      </c>
      <c r="T25" s="38" t="str">
        <f>CONCATENATE(IF(R25&gt;=80,"A",IF(R25&gt;=75,"A-",IF(R25&gt;=70,"B+",IF(R25&gt;=65,"B",IF(R25&gt;=60,"B-",IF(R25&gt;=55,"C+",IF(R25&gt;=50,"C",""))))))),IF(R25&lt;=29,"F",IF(R25&lt;=34,"E",IF(R25&lt;=39,"D",IF(R25&lt;=44,"D+",IF(R25&lt;=49.99,"C-",""))))))</f>
        <v>B</v>
      </c>
      <c r="U25" s="39">
        <f t="shared" si="1"/>
        <v>2</v>
      </c>
      <c r="V25" s="60"/>
      <c r="W25" s="60"/>
      <c r="X25" s="75"/>
      <c r="Y25" s="36">
        <f>5*(((V25*10)/100)+((W25*20)/100)+((X25*70/100)))</f>
        <v>0</v>
      </c>
      <c r="Z25" s="37">
        <f>Y25/5</f>
        <v>0</v>
      </c>
      <c r="AA25" s="38" t="str">
        <f>CONCATENATE(IF(Y25&gt;=80,"A",IF(Y25&gt;=75,"A-",IF(Y25&gt;=70,"B+",IF(Y25&gt;=65,"B",IF(Y25&gt;=60,"B-",IF(Y25&gt;=55,"C+",IF(Y25&gt;=50,"C",""))))))),IF(Y25&lt;=29,"F",IF(Y25&lt;=34,"E",IF(Y25&lt;=39,"D",IF(Y25&lt;=44,"D+",IF(Y25&lt;=49.99,"C-",""))))))</f>
        <v>F</v>
      </c>
      <c r="AB25" s="39">
        <f t="shared" si="2"/>
        <v>0</v>
      </c>
      <c r="AC25" s="56">
        <v>17</v>
      </c>
      <c r="AD25" s="56">
        <v>17</v>
      </c>
      <c r="AE25" s="57">
        <v>10.5</v>
      </c>
      <c r="AF25" s="36">
        <f>5*(((AC25*10)/100)+((AD25*20)/100)+((AE25*70/100)))</f>
        <v>62.25</v>
      </c>
      <c r="AG25" s="37">
        <f>AF25/5</f>
        <v>12.45</v>
      </c>
      <c r="AH25" s="38" t="str">
        <f>CONCATENATE(IF(AF25&gt;=80,"A",IF(AF25&gt;=75,"A-",IF(AF25&gt;=70,"B+",IF(AF25&gt;=65,"B",IF(AF25&gt;=60,"B-",IF(AF25&gt;=55,"C+",IF(AF25&gt;=50,"C",""))))))),IF(AF25&lt;=29,"F",IF(AF25&lt;=34,"E",IF(AF25&lt;=39,"D",IF(AF25&lt;=44,"D+",IF(AF25&lt;=49.99,"C-",""))))))</f>
        <v>B-</v>
      </c>
      <c r="AI25" s="39">
        <f t="shared" si="3"/>
        <v>3</v>
      </c>
      <c r="AJ25" s="56">
        <v>13.5</v>
      </c>
      <c r="AK25" s="56">
        <v>13.5</v>
      </c>
      <c r="AL25" s="57">
        <v>12.5</v>
      </c>
      <c r="AM25" s="36">
        <f>5*(((AJ25*10)/100)+((AK25*20)/100)+((AL25*70/100)))</f>
        <v>64</v>
      </c>
      <c r="AN25" s="37">
        <f>AM25/5</f>
        <v>12.8</v>
      </c>
      <c r="AO25" s="38" t="str">
        <f>CONCATENATE(IF(AM25&gt;=80,"A",IF(AM25&gt;=75,"A-",IF(AM25&gt;=70,"B+",IF(AM25&gt;=65,"B",IF(AM25&gt;=60,"B-",IF(AM25&gt;=55,"C+",IF(AM25&gt;=50,"C",""))))))),IF(AM25&lt;=29,"F",IF(AM25&lt;=34,"E",IF(AM25&lt;=39,"D",IF(AM25&lt;=44,"D+",IF(AM25&lt;=49.99,"C-",""))))))</f>
        <v>B-</v>
      </c>
      <c r="AP25" s="39">
        <f t="shared" si="4"/>
        <v>2</v>
      </c>
      <c r="AQ25" s="56">
        <v>10</v>
      </c>
      <c r="AR25" s="56">
        <v>10</v>
      </c>
      <c r="AS25" s="57">
        <v>10</v>
      </c>
      <c r="AT25" s="36">
        <f>5*(((AQ25*10)/100)+((AR25*20)/100)+((AS25*70/100)))</f>
        <v>50</v>
      </c>
      <c r="AU25" s="37">
        <f>AT25/5</f>
        <v>10</v>
      </c>
      <c r="AV25" s="38" t="str">
        <f>CONCATENATE(IF(AT25&gt;=80,"A",IF(AT25&gt;=75,"A-",IF(AT25&gt;=70,"B+",IF(AT25&gt;=65,"B",IF(AT25&gt;=60,"B-",IF(AT25&gt;=55,"C+",IF(AT25&gt;=50,"C",""))))))),IF(AT25&lt;=29,"F",IF(AT25&lt;=34,"E",IF(AT25&lt;=39,"D",IF(AT25&lt;=44,"D+",IF(AT25&lt;=49.99,"C-",""))))))</f>
        <v>C</v>
      </c>
      <c r="AW25" s="39">
        <f t="shared" si="5"/>
        <v>4</v>
      </c>
      <c r="AX25" s="56">
        <v>13</v>
      </c>
      <c r="AY25" s="56">
        <v>13</v>
      </c>
      <c r="AZ25" s="57">
        <v>13</v>
      </c>
      <c r="BA25" s="36">
        <f>5*(((AX25*10)/100)+((AY25*20)/100)+((AZ25*70/100)))</f>
        <v>65</v>
      </c>
      <c r="BB25" s="37">
        <f>BA25/5</f>
        <v>13</v>
      </c>
      <c r="BC25" s="38" t="str">
        <f>CONCATENATE(IF(BA25&gt;=80,"A",IF(BA25&gt;=75,"A-",IF(BA25&gt;=70,"B+",IF(BA25&gt;=65,"B",IF(BA25&gt;=60,"B-",IF(BA25&gt;=55,"C+",IF(BA25&gt;=50,"C",""))))))),IF(BA25&lt;=29,"F",IF(BA25&lt;=34,"E",IF(BA25&lt;=39,"D",IF(BA25&lt;=44,"D+",IF(BA25&lt;=49.99,"C-",""))))))</f>
        <v>B</v>
      </c>
      <c r="BD25" s="39">
        <f t="shared" si="6"/>
        <v>4</v>
      </c>
      <c r="BE25" s="56">
        <v>16</v>
      </c>
      <c r="BF25" s="56">
        <v>16</v>
      </c>
      <c r="BG25" s="57">
        <v>12</v>
      </c>
      <c r="BH25" s="36">
        <f>5*(((BE25*10)/100)+((BF25*20)/100)+((BG25*70/100)))</f>
        <v>66</v>
      </c>
      <c r="BI25" s="37">
        <f>BH25/5</f>
        <v>13.2</v>
      </c>
      <c r="BJ25" s="38" t="str">
        <f>CONCATENATE(IF(BH25&gt;=80,"A",IF(BH25&gt;=75,"A-",IF(BH25&gt;=70,"B+",IF(BH25&gt;=65,"B",IF(BH25&gt;=60,"B-",IF(BH25&gt;=55,"C+",IF(BH25&gt;=50,"C",""))))))),IF(BH25&lt;=29,"F",IF(BH25&lt;=34,"E",IF(BH25&lt;=39,"D",IF(BH25&lt;=44,"D+",IF(BH25&lt;=49.99,"C-",""))))))</f>
        <v>B</v>
      </c>
      <c r="BK25" s="39">
        <f t="shared" si="7"/>
        <v>2</v>
      </c>
      <c r="BL25" s="56">
        <v>16</v>
      </c>
      <c r="BM25" s="56">
        <v>16</v>
      </c>
      <c r="BN25" s="57">
        <v>11</v>
      </c>
      <c r="BO25" s="36">
        <f>5*(((BL25*10)/100)+((BM25*20)/100)+((BN25*70/100)))</f>
        <v>62.5</v>
      </c>
      <c r="BP25" s="37">
        <f>BO25/5</f>
        <v>12.5</v>
      </c>
      <c r="BQ25" s="38" t="str">
        <f>CONCATENATE(IF(BO25&gt;=80,"A",IF(BO25&gt;=75,"A-",IF(BO25&gt;=70,"B+",IF(BO25&gt;=65,"B",IF(BO25&gt;=60,"B-",IF(BO25&gt;=55,"C+",IF(BO25&gt;=50,"C",""))))))),IF(BO25&lt;=29,"F",IF(BO25&lt;=34,"E",IF(BO25&lt;=39,"D",IF(BO25&lt;=44,"D+",IF(BO25&lt;=49.99,"C-",""))))))</f>
        <v>B-</v>
      </c>
      <c r="BR25" s="39">
        <f t="shared" si="8"/>
        <v>4</v>
      </c>
      <c r="BS25" s="56">
        <v>17</v>
      </c>
      <c r="BT25" s="56">
        <v>17</v>
      </c>
      <c r="BU25" s="57">
        <v>18</v>
      </c>
      <c r="BV25" s="36">
        <f>5*(((BS25*10)/100)+((BT25*20)/100)+((BU25*70/100)))</f>
        <v>88.5</v>
      </c>
      <c r="BW25" s="37">
        <f>BV25/5</f>
        <v>17.7</v>
      </c>
      <c r="BX25" s="38" t="str">
        <f>CONCATENATE(IF(BV25&gt;=80,"A",IF(BV25&gt;=75,"A-",IF(BV25&gt;=70,"B+",IF(BV25&gt;=65,"B",IF(BV25&gt;=60,"B-",IF(BV25&gt;=55,"C+",IF(BV25&gt;=50,"C",""))))))),IF(BV25&lt;=29,"F",IF(BV25&lt;=34,"E",IF(BV25&lt;=39,"D",IF(BV25&lt;=44,"D+",IF(BV25&lt;=49.99,"C-",""))))))</f>
        <v>A</v>
      </c>
      <c r="BY25" s="39">
        <f t="shared" si="9"/>
        <v>6</v>
      </c>
      <c r="BZ25" s="56">
        <v>12.5</v>
      </c>
      <c r="CA25" s="56">
        <v>12.5</v>
      </c>
      <c r="CB25" s="56">
        <v>12.5</v>
      </c>
      <c r="CC25" s="36">
        <f>5*(((BZ25*10)/100)+((CA25*20)/100)+((CB25*70/100)))</f>
        <v>62.5</v>
      </c>
      <c r="CD25" s="37">
        <f>CC25/5</f>
        <v>12.5</v>
      </c>
      <c r="CE25" s="38" t="str">
        <f>CONCATENATE(IF(CC25&gt;=80,"A",IF(CC25&gt;=75,"A-",IF(CC25&gt;=70,"B+",IF(CC25&gt;=65,"B",IF(CC25&gt;=60,"B-",IF(CC25&gt;=55,"C+",IF(CC25&gt;=50,"C",""))))))),IF(CC25&lt;=29,"F",IF(CC25&lt;=34,"E",IF(CC25&lt;=39,"D",IF(CC25&lt;=44,"D+",IF(CC25&lt;=49.99,"C-",""))))))</f>
        <v>B-</v>
      </c>
      <c r="CF25" s="39">
        <f t="shared" si="10"/>
        <v>5</v>
      </c>
      <c r="CG25" s="56">
        <v>11</v>
      </c>
      <c r="CH25" s="56">
        <v>11</v>
      </c>
      <c r="CI25" s="56">
        <v>11</v>
      </c>
      <c r="CJ25" s="36">
        <f>5*(((CG25*10)/100)+((CH25*20)/100)+((CI25*70/100)))</f>
        <v>55</v>
      </c>
      <c r="CK25" s="37">
        <f>CJ25/5</f>
        <v>11</v>
      </c>
      <c r="CL25" s="46" t="str">
        <f>CONCATENATE(IF(CJ25&gt;=80,"4.0",IF(AND(CJ25&lt;80,CJ25&gt;=75),"3.7",IF(AND(CJ25&lt;75,CJ25&gt;=70),"3.3",IF(AND(CJ25&lt;70,CJ25&gt;=65),"3.0"," ")))),IF(AND(CJ25&lt;65,CJ25&gt;=60),"2.7",IF(AND(CJ25&lt;60,CJ25&gt;=55),"2.3",IF(AND(CJ25&lt;55,CJ25&gt;=50),"2.0",IF(AND(CJ25&lt;50,CJ25&gt;=45),"1.7",IF(AND(CJ25&lt;45,CJ25&gt;=40),"1.3",IF(AND(CJ25&lt;40,CJ25&gt;=35),"1.0",IF(CJ25&lt;35,"0.0",""))))))))</f>
        <v xml:space="preserve"> 2.3</v>
      </c>
      <c r="CM25" s="38" t="str">
        <f>CONCATENATE(IF(CJ25&gt;=80,"A",IF(CJ25&gt;=75,"A-",IF(CJ25&gt;=70,"B+",IF(CJ25&gt;=65,"B",IF(CJ25&gt;=60,"B-",IF(CJ25&gt;=55,"C+",IF(CJ25&gt;=50,"C",""))))))),IF(CJ25&lt;=29,"F",IF(CJ25&lt;=34,"E",IF(CJ25&lt;=39,"D",IF(CJ25&lt;=44,"D+",IF(CJ25&lt;=49.99,"C-",""))))))</f>
        <v>C+</v>
      </c>
      <c r="CN25" s="39">
        <f t="shared" si="11"/>
        <v>5</v>
      </c>
      <c r="CO25" s="56">
        <v>13</v>
      </c>
      <c r="CP25" s="56">
        <v>13</v>
      </c>
      <c r="CQ25" s="57">
        <v>15</v>
      </c>
      <c r="CR25" s="36">
        <f>5*(((CO25*10)/100)+((CP25*20)/100)+((CQ25*70/100)))</f>
        <v>72</v>
      </c>
      <c r="CS25" s="37">
        <f>CR25/5</f>
        <v>14.4</v>
      </c>
      <c r="CT25" s="46" t="str">
        <f>CONCATENATE(IF(CR25&gt;=80,"4.0",IF(AND(CR25&lt;80,CR25&gt;=75),"3.7",IF(AND(CR25&lt;75,CR25&gt;=70),"3.3",IF(AND(CR25&lt;70,CR25&gt;=65),"3.0"," ")))),IF(AND(CR25&lt;65,CR25&gt;=60),"2.7",IF(AND(CR25&lt;60,CR25&gt;=55),"2.3",IF(AND(CR25&lt;55,CR25&gt;=50),"2.0",IF(AND(CR25&lt;50,CR25&gt;=45),"1.7",IF(AND(CR25&lt;45,CR25&gt;=40),"1.3",IF(AND(CR25&lt;40,CR25&gt;=35),"1.0",IF(CR25&lt;35,"0.0",""))))))))</f>
        <v>3.3</v>
      </c>
      <c r="CU25" s="38" t="str">
        <f>CONCATENATE(IF(CR25&gt;=80,"A",IF(CR25&gt;=75,"A-",IF(CR25&gt;=70,"B+",IF(CR25&gt;=65,"B",IF(CR25&gt;=60,"B-",IF(CR25&gt;=55,"C+",IF(CR25&gt;=50,"C",""))))))),IF(CR25&lt;=29,"F",IF(CR25&lt;=34,"E",IF(CR25&lt;=39,"D",IF(CR25&lt;=44,"D+",IF(CR25&lt;=49.99,"C-",""))))))</f>
        <v>B+</v>
      </c>
      <c r="CV25" s="39">
        <f t="shared" si="12"/>
        <v>6</v>
      </c>
      <c r="CW25" s="56">
        <v>17.25</v>
      </c>
      <c r="CX25" s="56">
        <v>17.25</v>
      </c>
      <c r="CY25" s="56">
        <v>17.25</v>
      </c>
      <c r="CZ25" s="36">
        <f>5*(((CW25*10)/100)+((CX25*20)/100)+((CY25*70/100)))</f>
        <v>86.25</v>
      </c>
      <c r="DA25" s="37">
        <f>CZ25/5</f>
        <v>17.25</v>
      </c>
      <c r="DB25" s="46" t="str">
        <f>CONCATENATE(IF(CZ25&gt;=80,"4.0",IF(AND(CZ25&lt;80,CZ25&gt;=75),"3.7",IF(AND(CZ25&lt;75,CZ25&gt;=70),"3.3",IF(AND(CZ25&lt;70,CZ25&gt;=65),"3.0"," ")))),IF(AND(CZ25&lt;65,CZ25&gt;=60),"2.7",IF(AND(CZ25&lt;60,CZ25&gt;=55),"2.3",IF(AND(CZ25&lt;55,CZ25&gt;=50),"2.0",IF(AND(CZ25&lt;50,CZ25&gt;=45),"1.7",IF(AND(CZ25&lt;45,CZ25&gt;=40),"1.3",IF(AND(CZ25&lt;40,CZ25&gt;=35),"1.0",IF(CZ25&lt;35,"0.0",""))))))))</f>
        <v>4.0</v>
      </c>
      <c r="DC25" s="38" t="str">
        <f>CONCATENATE(IF(CZ25&gt;=80,"A",IF(CZ25&gt;=75,"A-",IF(CZ25&gt;=70,"B+",IF(CZ25&gt;=65,"B",IF(CZ25&gt;=60,"B-",IF(CZ25&gt;=55,"C+",IF(CZ25&gt;=50,"C",""))))))),IF(CZ25&lt;=29,"F",IF(CZ25&lt;=34,"E",IF(CZ25&lt;=39,"D",IF(CZ25&lt;=44,"D+",IF(CZ25&lt;=49.99,"C-",""))))))</f>
        <v>A</v>
      </c>
      <c r="DD25" s="39">
        <f t="shared" si="13"/>
        <v>6</v>
      </c>
      <c r="DE25" s="47">
        <f>DF25</f>
        <v>0</v>
      </c>
      <c r="DF25" s="48"/>
      <c r="DG25" s="49"/>
      <c r="DH25" s="36">
        <f>5*(((DE25*10)/100)+((DF25*20)/100)+((DG25*70/100)))</f>
        <v>0</v>
      </c>
      <c r="DI25" s="37">
        <f>DH25/5</f>
        <v>0</v>
      </c>
      <c r="DJ25" s="46" t="str">
        <f>CONCATENATE(IF(DH25&gt;=80,"4.0",IF(AND(DH25&lt;80,DH25&gt;=75),"3.7",IF(AND(DH25&lt;75,DH25&gt;=70),"3.3",IF(AND(DH25&lt;70,DH25&gt;=65),"3.0"," ")))),IF(AND(DH25&lt;65,DH25&gt;=60),"2.7",IF(AND(DH25&lt;60,DH25&gt;=55),"2.3",IF(AND(DH25&lt;55,DH25&gt;=50),"2.0",IF(AND(DH25&lt;50,DH25&gt;=45),"1.7",IF(AND(DH25&lt;45,DH25&gt;=40),"1.3",IF(AND(DH25&lt;40,DH25&gt;=35),"1.0",IF(DH25&lt;35,"0.0",""))))))))</f>
        <v xml:space="preserve"> 0.0</v>
      </c>
      <c r="DK25" s="38" t="str">
        <f>CONCATENATE(IF(DH25&gt;=80,"A",IF(DH25&gt;=75,"A-",IF(DH25&gt;=70,"B+",IF(DH25&gt;=65,"B",IF(DH25&gt;=60,"B-",IF(DH25&gt;=55,"C+",IF(DH25&gt;=50,"C",""))))))),IF(DH25&lt;=29,"F",IF(DH25&lt;=34,"E",IF(DH25&lt;=39,"D",IF(DH25&lt;=44,"D+",IF(DH25&lt;=49.99,"C-",""))))))</f>
        <v>F</v>
      </c>
      <c r="DL25" s="39">
        <f t="shared" si="14"/>
        <v>0</v>
      </c>
      <c r="DM25" s="47">
        <f>DN25</f>
        <v>0</v>
      </c>
      <c r="DN25" s="48"/>
      <c r="DO25" s="49"/>
      <c r="DP25" s="36">
        <f>5*(((DM25*10)/100)+((DN25*20)/100)+((DO25*70/100)))</f>
        <v>0</v>
      </c>
      <c r="DQ25" s="37">
        <f>DP25/5</f>
        <v>0</v>
      </c>
      <c r="DR25" s="46" t="str">
        <f>CONCATENATE(IF(DP25&gt;=80,"4.0",IF(AND(DP25&lt;80,DP25&gt;=75),"3.7",IF(AND(DP25&lt;75,DP25&gt;=70),"3.3",IF(AND(DP25&lt;70,DP25&gt;=65),"3.0"," ")))),IF(AND(DP25&lt;65,DP25&gt;=60),"2.7",IF(AND(DP25&lt;60,DP25&gt;=55),"2.3",IF(AND(DP25&lt;55,DP25&gt;=50),"2.0",IF(AND(DP25&lt;50,DP25&gt;=45),"1.7",IF(AND(DP25&lt;45,DP25&gt;=40),"1.3",IF(AND(DP25&lt;40,DP25&gt;=35),"1.0",IF(DP25&lt;35,"0.0",""))))))))</f>
        <v xml:space="preserve"> 0.0</v>
      </c>
      <c r="DS25" s="38" t="str">
        <f>CONCATENATE(IF(DP25&gt;=80,"A",IF(DP25&gt;=75,"A-",IF(DP25&gt;=70,"B+",IF(DP25&gt;=65,"B",IF(DP25&gt;=60,"B-",IF(DP25&gt;=55,"C+",IF(DP25&gt;=50,"C",""))))))),IF(DP25&lt;=29,"F",IF(DP25&lt;=34,"E",IF(DP25&lt;=39,"D",IF(DP25&lt;=44,"D+",IF(DP25&lt;=49.99,"C-",""))))))</f>
        <v>F</v>
      </c>
      <c r="DT25" s="39">
        <f t="shared" si="15"/>
        <v>0</v>
      </c>
      <c r="DU25" s="50">
        <f>SUM(N25,U25,AB25,AI25,AP25,AW25,BD25,BK25,BR25,BY25,CF25,CN25,CV25,DD25,DL25,DT25)</f>
        <v>51</v>
      </c>
      <c r="DV25" s="51">
        <f t="shared" si="16"/>
        <v>13.805882352941177</v>
      </c>
      <c r="DW25" s="52" t="str">
        <f>IF(DU25=$DV$2,"ok",$DV$2-DU25)</f>
        <v>ok</v>
      </c>
      <c r="DX25" s="51">
        <f>A25</f>
        <v>22</v>
      </c>
      <c r="DY25" s="51">
        <f t="shared" si="33"/>
        <v>3</v>
      </c>
      <c r="DZ25" s="52" t="str">
        <f>C25</f>
        <v>TCHUENTE LOUDJOM TESCALINE LENORA</v>
      </c>
    </row>
    <row r="26" spans="1:130" s="68" customFormat="1" ht="15.75" thickBot="1" x14ac:dyDescent="0.3">
      <c r="A26" s="86">
        <v>23</v>
      </c>
      <c r="B26" t="s">
        <v>92</v>
      </c>
      <c r="C26" s="55" t="s">
        <v>93</v>
      </c>
      <c r="D26" s="33" t="s">
        <v>40</v>
      </c>
      <c r="E26" s="87">
        <v>38495</v>
      </c>
      <c r="F26" t="s">
        <v>107</v>
      </c>
      <c r="G26" s="67" t="s">
        <v>42</v>
      </c>
      <c r="H26" s="56">
        <v>12</v>
      </c>
      <c r="I26" s="56">
        <v>12</v>
      </c>
      <c r="J26" s="57">
        <v>14.5</v>
      </c>
      <c r="K26" s="36">
        <f t="shared" si="34"/>
        <v>68.75</v>
      </c>
      <c r="L26" s="37">
        <f t="shared" si="19"/>
        <v>13.75</v>
      </c>
      <c r="M26" s="38" t="str">
        <f t="shared" si="35"/>
        <v>B</v>
      </c>
      <c r="N26" s="39">
        <f t="shared" si="0"/>
        <v>2</v>
      </c>
      <c r="O26" s="58">
        <v>6</v>
      </c>
      <c r="P26" s="58">
        <v>6</v>
      </c>
      <c r="Q26" s="57">
        <v>16</v>
      </c>
      <c r="R26" s="36">
        <f t="shared" si="36"/>
        <v>65</v>
      </c>
      <c r="S26" s="37">
        <f t="shared" si="20"/>
        <v>13</v>
      </c>
      <c r="T26" s="38" t="str">
        <f t="shared" si="37"/>
        <v>B</v>
      </c>
      <c r="U26" s="39">
        <f t="shared" si="1"/>
        <v>2</v>
      </c>
      <c r="V26" s="66"/>
      <c r="W26" s="66"/>
      <c r="X26" s="75"/>
      <c r="Y26" s="36">
        <f t="shared" si="38"/>
        <v>0</v>
      </c>
      <c r="Z26" s="37">
        <f t="shared" si="21"/>
        <v>0</v>
      </c>
      <c r="AA26" s="38" t="str">
        <f t="shared" si="39"/>
        <v>F</v>
      </c>
      <c r="AB26" s="39">
        <f t="shared" si="2"/>
        <v>0</v>
      </c>
      <c r="AC26" s="56">
        <v>15.5</v>
      </c>
      <c r="AD26" s="56">
        <v>15.5</v>
      </c>
      <c r="AE26" s="57">
        <v>11</v>
      </c>
      <c r="AF26" s="36">
        <f t="shared" si="40"/>
        <v>61.750000000000007</v>
      </c>
      <c r="AG26" s="37">
        <f t="shared" si="22"/>
        <v>12.350000000000001</v>
      </c>
      <c r="AH26" s="38" t="str">
        <f t="shared" si="41"/>
        <v>B-</v>
      </c>
      <c r="AI26" s="39">
        <f t="shared" si="3"/>
        <v>3</v>
      </c>
      <c r="AJ26" s="56">
        <v>13.5</v>
      </c>
      <c r="AK26" s="56">
        <v>13.5</v>
      </c>
      <c r="AL26" s="62">
        <v>9</v>
      </c>
      <c r="AM26" s="36">
        <f t="shared" si="42"/>
        <v>51.750000000000007</v>
      </c>
      <c r="AN26" s="37">
        <f t="shared" si="23"/>
        <v>10.350000000000001</v>
      </c>
      <c r="AO26" s="38" t="str">
        <f t="shared" si="43"/>
        <v>C</v>
      </c>
      <c r="AP26" s="39">
        <f t="shared" si="4"/>
        <v>2</v>
      </c>
      <c r="AQ26" s="56">
        <v>11</v>
      </c>
      <c r="AR26" s="56">
        <v>11</v>
      </c>
      <c r="AS26" s="59">
        <v>10.5</v>
      </c>
      <c r="AT26" s="36">
        <f t="shared" si="44"/>
        <v>53.25</v>
      </c>
      <c r="AU26" s="37">
        <f t="shared" si="24"/>
        <v>10.65</v>
      </c>
      <c r="AV26" s="38" t="str">
        <f t="shared" si="45"/>
        <v>C</v>
      </c>
      <c r="AW26" s="39">
        <f t="shared" si="5"/>
        <v>4</v>
      </c>
      <c r="AX26" s="56">
        <v>10</v>
      </c>
      <c r="AY26" s="56">
        <v>10</v>
      </c>
      <c r="AZ26" s="59">
        <v>10</v>
      </c>
      <c r="BA26" s="36">
        <f t="shared" si="46"/>
        <v>50</v>
      </c>
      <c r="BB26" s="37">
        <f t="shared" si="25"/>
        <v>10</v>
      </c>
      <c r="BC26" s="38" t="str">
        <f t="shared" si="47"/>
        <v>C</v>
      </c>
      <c r="BD26" s="39">
        <f t="shared" si="6"/>
        <v>4</v>
      </c>
      <c r="BE26" s="56">
        <v>10</v>
      </c>
      <c r="BF26" s="56">
        <v>10</v>
      </c>
      <c r="BG26" s="57">
        <v>10</v>
      </c>
      <c r="BH26" s="36">
        <f t="shared" si="48"/>
        <v>50</v>
      </c>
      <c r="BI26" s="37">
        <f t="shared" si="26"/>
        <v>10</v>
      </c>
      <c r="BJ26" s="38" t="str">
        <f t="shared" si="49"/>
        <v>C</v>
      </c>
      <c r="BK26" s="39">
        <f t="shared" si="7"/>
        <v>2</v>
      </c>
      <c r="BL26" s="56">
        <v>16</v>
      </c>
      <c r="BM26" s="56">
        <v>16</v>
      </c>
      <c r="BN26" s="57">
        <v>10</v>
      </c>
      <c r="BO26" s="36">
        <f t="shared" si="50"/>
        <v>59</v>
      </c>
      <c r="BP26" s="37">
        <f t="shared" si="27"/>
        <v>11.8</v>
      </c>
      <c r="BQ26" s="38" t="str">
        <f t="shared" si="51"/>
        <v>C+</v>
      </c>
      <c r="BR26" s="39">
        <f t="shared" si="8"/>
        <v>4</v>
      </c>
      <c r="BS26" s="56">
        <v>12.5</v>
      </c>
      <c r="BT26" s="56">
        <v>12.5</v>
      </c>
      <c r="BU26" s="57">
        <v>13.5</v>
      </c>
      <c r="BV26" s="36">
        <f t="shared" si="52"/>
        <v>66</v>
      </c>
      <c r="BW26" s="37">
        <f t="shared" si="28"/>
        <v>13.2</v>
      </c>
      <c r="BX26" s="38" t="str">
        <f t="shared" si="53"/>
        <v>B</v>
      </c>
      <c r="BY26" s="39">
        <f t="shared" si="9"/>
        <v>6</v>
      </c>
      <c r="BZ26" s="56">
        <v>9</v>
      </c>
      <c r="CA26" s="56">
        <v>9</v>
      </c>
      <c r="CB26" s="63">
        <v>9</v>
      </c>
      <c r="CC26" s="36">
        <f t="shared" si="54"/>
        <v>45</v>
      </c>
      <c r="CD26" s="37">
        <f t="shared" si="29"/>
        <v>9</v>
      </c>
      <c r="CE26" s="38" t="str">
        <f t="shared" si="55"/>
        <v>C-</v>
      </c>
      <c r="CF26" s="39">
        <f t="shared" si="10"/>
        <v>0</v>
      </c>
      <c r="CG26" s="56">
        <v>11</v>
      </c>
      <c r="CH26" s="56">
        <v>11</v>
      </c>
      <c r="CI26" s="56">
        <v>11</v>
      </c>
      <c r="CJ26" s="36">
        <f t="shared" si="56"/>
        <v>55</v>
      </c>
      <c r="CK26" s="37">
        <f t="shared" si="30"/>
        <v>11</v>
      </c>
      <c r="CL26" s="46" t="str">
        <f t="shared" si="57"/>
        <v xml:space="preserve"> 2.3</v>
      </c>
      <c r="CM26" s="38" t="str">
        <f t="shared" si="58"/>
        <v>C+</v>
      </c>
      <c r="CN26" s="39">
        <f t="shared" si="11"/>
        <v>5</v>
      </c>
      <c r="CO26" s="56">
        <v>10.5</v>
      </c>
      <c r="CP26" s="56">
        <v>10.5</v>
      </c>
      <c r="CQ26" s="59">
        <v>10</v>
      </c>
      <c r="CR26" s="36">
        <f t="shared" si="59"/>
        <v>50.75</v>
      </c>
      <c r="CS26" s="37">
        <f t="shared" si="31"/>
        <v>10.15</v>
      </c>
      <c r="CT26" s="46" t="str">
        <f t="shared" si="60"/>
        <v xml:space="preserve"> 2.0</v>
      </c>
      <c r="CU26" s="38" t="str">
        <f t="shared" si="61"/>
        <v>C</v>
      </c>
      <c r="CV26" s="39">
        <f t="shared" si="12"/>
        <v>6</v>
      </c>
      <c r="CW26" s="56">
        <v>14</v>
      </c>
      <c r="CX26" s="56">
        <v>14</v>
      </c>
      <c r="CY26" s="56">
        <v>14</v>
      </c>
      <c r="CZ26" s="36">
        <f t="shared" si="62"/>
        <v>70</v>
      </c>
      <c r="DA26" s="37">
        <f t="shared" si="32"/>
        <v>14</v>
      </c>
      <c r="DB26" s="46" t="str">
        <f t="shared" si="63"/>
        <v>3.3</v>
      </c>
      <c r="DC26" s="38" t="str">
        <f t="shared" si="64"/>
        <v>B+</v>
      </c>
      <c r="DD26" s="39">
        <f t="shared" si="13"/>
        <v>6</v>
      </c>
      <c r="DE26" s="47">
        <f t="shared" si="65"/>
        <v>0</v>
      </c>
      <c r="DF26" s="48"/>
      <c r="DG26" s="49"/>
      <c r="DH26" s="36">
        <f t="shared" si="66"/>
        <v>0</v>
      </c>
      <c r="DI26" s="37">
        <f t="shared" si="67"/>
        <v>0</v>
      </c>
      <c r="DJ26" s="46" t="str">
        <f t="shared" si="68"/>
        <v xml:space="preserve"> 0.0</v>
      </c>
      <c r="DK26" s="38" t="str">
        <f t="shared" si="69"/>
        <v>F</v>
      </c>
      <c r="DL26" s="39">
        <f t="shared" si="14"/>
        <v>0</v>
      </c>
      <c r="DM26" s="47">
        <f t="shared" si="70"/>
        <v>0</v>
      </c>
      <c r="DN26" s="48"/>
      <c r="DO26" s="49"/>
      <c r="DP26" s="36">
        <f t="shared" si="71"/>
        <v>0</v>
      </c>
      <c r="DQ26" s="37">
        <f t="shared" si="72"/>
        <v>0</v>
      </c>
      <c r="DR26" s="46" t="str">
        <f t="shared" si="73"/>
        <v xml:space="preserve"> 0.0</v>
      </c>
      <c r="DS26" s="38" t="str">
        <f t="shared" si="74"/>
        <v>F</v>
      </c>
      <c r="DT26" s="39">
        <f t="shared" si="15"/>
        <v>0</v>
      </c>
      <c r="DU26" s="50">
        <f t="shared" si="75"/>
        <v>46</v>
      </c>
      <c r="DV26" s="51">
        <f t="shared" si="16"/>
        <v>11.473529411764705</v>
      </c>
      <c r="DW26" s="52">
        <f t="shared" si="76"/>
        <v>5</v>
      </c>
      <c r="DX26" s="51">
        <f t="shared" si="17"/>
        <v>23</v>
      </c>
      <c r="DY26" s="51">
        <f t="shared" si="33"/>
        <v>8</v>
      </c>
      <c r="DZ26" s="52" t="str">
        <f t="shared" si="18"/>
        <v>TIDJOUONG  FEUNOU  BRAYAN  DYNAMO</v>
      </c>
    </row>
    <row r="27" spans="1:130" s="68" customFormat="1" ht="15.75" thickBot="1" x14ac:dyDescent="0.3">
      <c r="A27" s="86">
        <v>24</v>
      </c>
      <c r="B27" t="s">
        <v>94</v>
      </c>
      <c r="C27" s="55" t="s">
        <v>95</v>
      </c>
      <c r="D27" s="33" t="s">
        <v>40</v>
      </c>
      <c r="E27" s="87" t="s">
        <v>108</v>
      </c>
      <c r="F27" s="130" t="s">
        <v>104</v>
      </c>
      <c r="G27" s="88" t="s">
        <v>57</v>
      </c>
      <c r="H27" s="56">
        <v>11</v>
      </c>
      <c r="I27" s="56">
        <v>11</v>
      </c>
      <c r="J27" s="59">
        <v>10</v>
      </c>
      <c r="K27" s="36">
        <f t="shared" si="34"/>
        <v>51.5</v>
      </c>
      <c r="L27" s="37">
        <f t="shared" si="19"/>
        <v>10.3</v>
      </c>
      <c r="M27" s="38" t="str">
        <f t="shared" si="35"/>
        <v>C</v>
      </c>
      <c r="N27" s="39">
        <f t="shared" si="0"/>
        <v>2</v>
      </c>
      <c r="O27" s="58">
        <v>0</v>
      </c>
      <c r="P27" s="58">
        <v>0</v>
      </c>
      <c r="Q27" s="59">
        <v>16.25</v>
      </c>
      <c r="R27" s="36">
        <f t="shared" si="36"/>
        <v>56.875</v>
      </c>
      <c r="S27" s="37">
        <f t="shared" si="20"/>
        <v>11.375</v>
      </c>
      <c r="T27" s="38" t="str">
        <f t="shared" si="37"/>
        <v>C+</v>
      </c>
      <c r="U27" s="39">
        <f t="shared" si="1"/>
        <v>2</v>
      </c>
      <c r="V27" s="66"/>
      <c r="W27" s="66"/>
      <c r="X27" s="75"/>
      <c r="Y27" s="36">
        <f t="shared" si="38"/>
        <v>0</v>
      </c>
      <c r="Z27" s="37">
        <f t="shared" si="21"/>
        <v>0</v>
      </c>
      <c r="AA27" s="38" t="str">
        <f t="shared" si="39"/>
        <v>F</v>
      </c>
      <c r="AB27" s="39">
        <f t="shared" si="2"/>
        <v>0</v>
      </c>
      <c r="AC27" s="56">
        <v>11</v>
      </c>
      <c r="AD27" s="56">
        <v>11</v>
      </c>
      <c r="AE27" s="57">
        <v>11.5</v>
      </c>
      <c r="AF27" s="36">
        <f t="shared" si="40"/>
        <v>56.750000000000007</v>
      </c>
      <c r="AG27" s="37">
        <f t="shared" si="22"/>
        <v>11.350000000000001</v>
      </c>
      <c r="AH27" s="38" t="str">
        <f t="shared" si="41"/>
        <v>C+</v>
      </c>
      <c r="AI27" s="39">
        <f t="shared" si="3"/>
        <v>3</v>
      </c>
      <c r="AJ27" s="61">
        <v>8</v>
      </c>
      <c r="AK27" s="61">
        <v>8</v>
      </c>
      <c r="AL27" s="57">
        <v>13.5</v>
      </c>
      <c r="AM27" s="36">
        <f t="shared" si="42"/>
        <v>59.25</v>
      </c>
      <c r="AN27" s="37">
        <f t="shared" si="23"/>
        <v>11.85</v>
      </c>
      <c r="AO27" s="38" t="str">
        <f t="shared" si="43"/>
        <v>C+</v>
      </c>
      <c r="AP27" s="39">
        <f t="shared" si="4"/>
        <v>2</v>
      </c>
      <c r="AQ27" s="56">
        <v>11.5</v>
      </c>
      <c r="AR27" s="56">
        <v>11.5</v>
      </c>
      <c r="AS27" s="62">
        <v>9.5</v>
      </c>
      <c r="AT27" s="36">
        <f t="shared" si="44"/>
        <v>50.5</v>
      </c>
      <c r="AU27" s="37">
        <f t="shared" si="24"/>
        <v>10.1</v>
      </c>
      <c r="AV27" s="38" t="str">
        <f t="shared" si="45"/>
        <v>C</v>
      </c>
      <c r="AW27" s="39">
        <f t="shared" si="5"/>
        <v>4</v>
      </c>
      <c r="AX27" s="56">
        <v>10.5</v>
      </c>
      <c r="AY27" s="56">
        <v>10.5</v>
      </c>
      <c r="AZ27" s="59">
        <v>10.5</v>
      </c>
      <c r="BA27" s="36">
        <f t="shared" si="46"/>
        <v>52.5</v>
      </c>
      <c r="BB27" s="37">
        <f t="shared" si="25"/>
        <v>10.5</v>
      </c>
      <c r="BC27" s="38" t="str">
        <f t="shared" si="47"/>
        <v>C</v>
      </c>
      <c r="BD27" s="39">
        <f t="shared" si="6"/>
        <v>4</v>
      </c>
      <c r="BE27" s="56">
        <v>15</v>
      </c>
      <c r="BF27" s="56">
        <v>15</v>
      </c>
      <c r="BG27" s="57">
        <v>12</v>
      </c>
      <c r="BH27" s="36">
        <f t="shared" si="48"/>
        <v>64.5</v>
      </c>
      <c r="BI27" s="37">
        <f t="shared" si="26"/>
        <v>12.9</v>
      </c>
      <c r="BJ27" s="38" t="str">
        <f t="shared" si="49"/>
        <v>B-</v>
      </c>
      <c r="BK27" s="39">
        <f t="shared" si="7"/>
        <v>2</v>
      </c>
      <c r="BL27" s="56">
        <v>10.5</v>
      </c>
      <c r="BM27" s="56">
        <v>10.5</v>
      </c>
      <c r="BN27" s="57">
        <v>10</v>
      </c>
      <c r="BO27" s="36">
        <f t="shared" si="50"/>
        <v>50.75</v>
      </c>
      <c r="BP27" s="37">
        <f t="shared" si="27"/>
        <v>10.15</v>
      </c>
      <c r="BQ27" s="38" t="str">
        <f t="shared" si="51"/>
        <v>C</v>
      </c>
      <c r="BR27" s="39">
        <f t="shared" si="8"/>
        <v>4</v>
      </c>
      <c r="BS27" s="56">
        <v>14.5</v>
      </c>
      <c r="BT27" s="56">
        <v>14.5</v>
      </c>
      <c r="BU27" s="57">
        <v>15.5</v>
      </c>
      <c r="BV27" s="36">
        <f t="shared" si="52"/>
        <v>76</v>
      </c>
      <c r="BW27" s="37">
        <f t="shared" si="28"/>
        <v>15.2</v>
      </c>
      <c r="BX27" s="38" t="str">
        <f t="shared" si="53"/>
        <v>A-</v>
      </c>
      <c r="BY27" s="39">
        <f t="shared" si="9"/>
        <v>6</v>
      </c>
      <c r="BZ27" s="56">
        <v>10</v>
      </c>
      <c r="CA27" s="56">
        <v>10</v>
      </c>
      <c r="CB27" s="56">
        <v>10</v>
      </c>
      <c r="CC27" s="36">
        <f t="shared" si="54"/>
        <v>50</v>
      </c>
      <c r="CD27" s="37">
        <f t="shared" si="29"/>
        <v>10</v>
      </c>
      <c r="CE27" s="38" t="str">
        <f t="shared" si="55"/>
        <v>C</v>
      </c>
      <c r="CF27" s="39">
        <f t="shared" si="10"/>
        <v>5</v>
      </c>
      <c r="CG27" s="61">
        <v>1.5</v>
      </c>
      <c r="CH27" s="61">
        <v>1.5</v>
      </c>
      <c r="CI27" s="63">
        <v>5.5</v>
      </c>
      <c r="CJ27" s="36">
        <f t="shared" si="56"/>
        <v>21.5</v>
      </c>
      <c r="CK27" s="37">
        <f t="shared" si="30"/>
        <v>4.3</v>
      </c>
      <c r="CL27" s="46" t="str">
        <f t="shared" si="57"/>
        <v xml:space="preserve"> 0.0</v>
      </c>
      <c r="CM27" s="38" t="str">
        <f t="shared" si="58"/>
        <v>F</v>
      </c>
      <c r="CN27" s="39">
        <f t="shared" si="11"/>
        <v>0</v>
      </c>
      <c r="CO27" s="56">
        <v>12</v>
      </c>
      <c r="CP27" s="56">
        <v>12</v>
      </c>
      <c r="CQ27" s="57">
        <v>11</v>
      </c>
      <c r="CR27" s="36">
        <f t="shared" si="59"/>
        <v>56.5</v>
      </c>
      <c r="CS27" s="37">
        <f t="shared" si="31"/>
        <v>11.3</v>
      </c>
      <c r="CT27" s="46" t="str">
        <f t="shared" si="60"/>
        <v xml:space="preserve"> 2.3</v>
      </c>
      <c r="CU27" s="38" t="str">
        <f t="shared" si="61"/>
        <v>C+</v>
      </c>
      <c r="CV27" s="39">
        <f t="shared" si="12"/>
        <v>6</v>
      </c>
      <c r="CW27" s="56">
        <v>11</v>
      </c>
      <c r="CX27" s="56">
        <v>11</v>
      </c>
      <c r="CY27" s="63">
        <v>11</v>
      </c>
      <c r="CZ27" s="36">
        <f t="shared" si="62"/>
        <v>55</v>
      </c>
      <c r="DA27" s="37">
        <f t="shared" si="32"/>
        <v>11</v>
      </c>
      <c r="DB27" s="46" t="str">
        <f t="shared" si="63"/>
        <v xml:space="preserve"> 2.3</v>
      </c>
      <c r="DC27" s="38" t="str">
        <f t="shared" si="64"/>
        <v>C+</v>
      </c>
      <c r="DD27" s="39">
        <f t="shared" si="13"/>
        <v>6</v>
      </c>
      <c r="DE27" s="47">
        <f t="shared" si="65"/>
        <v>0</v>
      </c>
      <c r="DF27" s="48"/>
      <c r="DG27" s="49"/>
      <c r="DH27" s="36">
        <f t="shared" si="66"/>
        <v>0</v>
      </c>
      <c r="DI27" s="37">
        <f t="shared" si="67"/>
        <v>0</v>
      </c>
      <c r="DJ27" s="46" t="str">
        <f t="shared" si="68"/>
        <v xml:space="preserve"> 0.0</v>
      </c>
      <c r="DK27" s="38" t="str">
        <f t="shared" si="69"/>
        <v>F</v>
      </c>
      <c r="DL27" s="39">
        <f t="shared" si="14"/>
        <v>0</v>
      </c>
      <c r="DM27" s="47">
        <f t="shared" si="70"/>
        <v>0</v>
      </c>
      <c r="DN27" s="48"/>
      <c r="DO27" s="49"/>
      <c r="DP27" s="36">
        <f t="shared" si="71"/>
        <v>0</v>
      </c>
      <c r="DQ27" s="37">
        <f t="shared" si="72"/>
        <v>0</v>
      </c>
      <c r="DR27" s="46" t="str">
        <f t="shared" si="73"/>
        <v xml:space="preserve"> 0.0</v>
      </c>
      <c r="DS27" s="38" t="str">
        <f t="shared" si="74"/>
        <v>F</v>
      </c>
      <c r="DT27" s="39">
        <f t="shared" si="15"/>
        <v>0</v>
      </c>
      <c r="DU27" s="50">
        <f t="shared" si="75"/>
        <v>46</v>
      </c>
      <c r="DV27" s="51">
        <f t="shared" si="16"/>
        <v>10.713725490196079</v>
      </c>
      <c r="DW27" s="52">
        <f t="shared" si="76"/>
        <v>5</v>
      </c>
      <c r="DX27" s="51">
        <f t="shared" si="17"/>
        <v>24</v>
      </c>
      <c r="DY27" s="51">
        <f t="shared" si="33"/>
        <v>12</v>
      </c>
      <c r="DZ27" s="52" t="str">
        <f t="shared" si="18"/>
        <v>TOUOMKAM  YOUMSI  MERVEILLE</v>
      </c>
    </row>
    <row r="28" spans="1:130" s="68" customFormat="1" ht="15.75" thickBot="1" x14ac:dyDescent="0.3">
      <c r="A28" s="86">
        <v>25</v>
      </c>
      <c r="B28" t="s">
        <v>96</v>
      </c>
      <c r="C28" s="76" t="s">
        <v>97</v>
      </c>
      <c r="D28" s="33" t="s">
        <v>40</v>
      </c>
      <c r="E28" s="87">
        <v>38313</v>
      </c>
      <c r="F28" t="s">
        <v>104</v>
      </c>
      <c r="G28" s="67" t="s">
        <v>42</v>
      </c>
      <c r="H28" s="66">
        <v>4</v>
      </c>
      <c r="I28" s="66">
        <v>4</v>
      </c>
      <c r="J28" s="59">
        <v>3.5</v>
      </c>
      <c r="K28" s="36">
        <f t="shared" si="34"/>
        <v>18.25</v>
      </c>
      <c r="L28" s="37">
        <f t="shared" si="19"/>
        <v>3.65</v>
      </c>
      <c r="M28" s="38" t="str">
        <f t="shared" si="35"/>
        <v>F</v>
      </c>
      <c r="N28" s="39">
        <f t="shared" si="0"/>
        <v>0</v>
      </c>
      <c r="O28" s="77">
        <v>5</v>
      </c>
      <c r="P28" s="77">
        <v>5</v>
      </c>
      <c r="Q28" s="59">
        <v>14.75</v>
      </c>
      <c r="R28" s="36">
        <f t="shared" si="36"/>
        <v>59.125</v>
      </c>
      <c r="S28" s="37">
        <f t="shared" si="20"/>
        <v>11.824999999999999</v>
      </c>
      <c r="T28" s="38" t="str">
        <f t="shared" si="37"/>
        <v>C+</v>
      </c>
      <c r="U28" s="39">
        <f t="shared" si="1"/>
        <v>2</v>
      </c>
      <c r="V28" s="60"/>
      <c r="W28" s="60"/>
      <c r="X28" s="60"/>
      <c r="Y28" s="36">
        <f t="shared" si="38"/>
        <v>0</v>
      </c>
      <c r="Z28" s="37">
        <f t="shared" si="21"/>
        <v>0</v>
      </c>
      <c r="AA28" s="38" t="str">
        <f t="shared" si="39"/>
        <v>F</v>
      </c>
      <c r="AB28" s="39">
        <f t="shared" si="2"/>
        <v>0</v>
      </c>
      <c r="AC28" s="60">
        <v>10</v>
      </c>
      <c r="AD28" s="60">
        <v>10</v>
      </c>
      <c r="AE28" s="57">
        <v>10.5</v>
      </c>
      <c r="AF28" s="36">
        <f t="shared" si="40"/>
        <v>51.75</v>
      </c>
      <c r="AG28" s="37">
        <f t="shared" si="22"/>
        <v>10.35</v>
      </c>
      <c r="AH28" s="38" t="str">
        <f t="shared" si="41"/>
        <v>C</v>
      </c>
      <c r="AI28" s="39">
        <f t="shared" si="3"/>
        <v>3</v>
      </c>
      <c r="AJ28" s="66">
        <v>5</v>
      </c>
      <c r="AK28" s="66">
        <v>5</v>
      </c>
      <c r="AL28" s="59">
        <v>8</v>
      </c>
      <c r="AM28" s="36">
        <f t="shared" si="42"/>
        <v>35.5</v>
      </c>
      <c r="AN28" s="37">
        <f t="shared" si="23"/>
        <v>7.1</v>
      </c>
      <c r="AO28" s="38" t="str">
        <f t="shared" si="43"/>
        <v>D</v>
      </c>
      <c r="AP28" s="39">
        <f t="shared" si="4"/>
        <v>0</v>
      </c>
      <c r="AQ28" s="77">
        <v>3</v>
      </c>
      <c r="AR28" s="77">
        <v>3</v>
      </c>
      <c r="AS28" s="62">
        <v>0</v>
      </c>
      <c r="AT28" s="36">
        <f t="shared" si="44"/>
        <v>4.5</v>
      </c>
      <c r="AU28" s="37">
        <f t="shared" si="24"/>
        <v>0.9</v>
      </c>
      <c r="AV28" s="38" t="str">
        <f t="shared" si="45"/>
        <v>F</v>
      </c>
      <c r="AW28" s="39">
        <f t="shared" si="5"/>
        <v>0</v>
      </c>
      <c r="AX28" s="66">
        <v>1</v>
      </c>
      <c r="AY28" s="66">
        <v>1</v>
      </c>
      <c r="AZ28" s="62">
        <v>1</v>
      </c>
      <c r="BA28" s="36">
        <f t="shared" si="46"/>
        <v>5</v>
      </c>
      <c r="BB28" s="37">
        <f t="shared" si="25"/>
        <v>1</v>
      </c>
      <c r="BC28" s="38" t="str">
        <f t="shared" si="47"/>
        <v>F</v>
      </c>
      <c r="BD28" s="39">
        <f t="shared" si="6"/>
        <v>0</v>
      </c>
      <c r="BE28" s="66">
        <v>1.5</v>
      </c>
      <c r="BF28" s="66">
        <v>1.5</v>
      </c>
      <c r="BG28" s="59">
        <v>11</v>
      </c>
      <c r="BH28" s="36">
        <f t="shared" si="48"/>
        <v>40.75</v>
      </c>
      <c r="BI28" s="37">
        <f t="shared" si="26"/>
        <v>8.15</v>
      </c>
      <c r="BJ28" s="38" t="str">
        <f t="shared" si="49"/>
        <v>D+</v>
      </c>
      <c r="BK28" s="39">
        <f t="shared" si="7"/>
        <v>0</v>
      </c>
      <c r="BL28" s="77">
        <v>4</v>
      </c>
      <c r="BM28" s="77">
        <v>4</v>
      </c>
      <c r="BN28" s="59">
        <v>6.5</v>
      </c>
      <c r="BO28" s="36">
        <f t="shared" si="50"/>
        <v>28.75</v>
      </c>
      <c r="BP28" s="37">
        <f t="shared" si="27"/>
        <v>5.75</v>
      </c>
      <c r="BQ28" s="38" t="str">
        <f t="shared" si="51"/>
        <v>F</v>
      </c>
      <c r="BR28" s="39">
        <f t="shared" si="8"/>
        <v>0</v>
      </c>
      <c r="BS28" s="66">
        <v>8</v>
      </c>
      <c r="BT28" s="66">
        <v>8</v>
      </c>
      <c r="BU28" s="62">
        <v>9</v>
      </c>
      <c r="BV28" s="36">
        <f t="shared" si="52"/>
        <v>43.5</v>
      </c>
      <c r="BW28" s="37">
        <f t="shared" si="28"/>
        <v>8.6999999999999993</v>
      </c>
      <c r="BX28" s="38" t="str">
        <f t="shared" si="53"/>
        <v>D+</v>
      </c>
      <c r="BY28" s="39">
        <f t="shared" si="9"/>
        <v>0</v>
      </c>
      <c r="BZ28" s="61"/>
      <c r="CA28" s="61"/>
      <c r="CB28" s="61"/>
      <c r="CC28" s="36">
        <f t="shared" si="54"/>
        <v>0</v>
      </c>
      <c r="CD28" s="37">
        <f t="shared" si="29"/>
        <v>0</v>
      </c>
      <c r="CE28" s="38" t="str">
        <f t="shared" si="55"/>
        <v>F</v>
      </c>
      <c r="CF28" s="39">
        <f t="shared" si="10"/>
        <v>0</v>
      </c>
      <c r="CG28" s="61">
        <v>0.75</v>
      </c>
      <c r="CH28" s="61">
        <v>0.75</v>
      </c>
      <c r="CI28" s="63">
        <v>0.75</v>
      </c>
      <c r="CJ28" s="36">
        <f t="shared" si="56"/>
        <v>3.75</v>
      </c>
      <c r="CK28" s="37">
        <f t="shared" si="30"/>
        <v>0.75</v>
      </c>
      <c r="CL28" s="46" t="str">
        <f t="shared" si="57"/>
        <v xml:space="preserve"> 0.0</v>
      </c>
      <c r="CM28" s="38" t="str">
        <f t="shared" si="58"/>
        <v>F</v>
      </c>
      <c r="CN28" s="39">
        <f t="shared" si="11"/>
        <v>0</v>
      </c>
      <c r="CO28" s="56">
        <v>10.5</v>
      </c>
      <c r="CP28" s="56">
        <v>10.5</v>
      </c>
      <c r="CQ28" s="62">
        <v>2.5</v>
      </c>
      <c r="CR28" s="36">
        <f t="shared" si="59"/>
        <v>24.5</v>
      </c>
      <c r="CS28" s="37">
        <f t="shared" si="31"/>
        <v>4.9000000000000004</v>
      </c>
      <c r="CT28" s="46" t="str">
        <f t="shared" si="60"/>
        <v xml:space="preserve"> 0.0</v>
      </c>
      <c r="CU28" s="38" t="str">
        <f t="shared" si="61"/>
        <v>F</v>
      </c>
      <c r="CV28" s="39">
        <f t="shared" si="12"/>
        <v>0</v>
      </c>
      <c r="CW28" s="61">
        <v>2.75</v>
      </c>
      <c r="CX28" s="61">
        <v>2.75</v>
      </c>
      <c r="CY28" s="61">
        <v>2.75</v>
      </c>
      <c r="CZ28" s="36">
        <f t="shared" si="62"/>
        <v>13.75</v>
      </c>
      <c r="DA28" s="37">
        <f t="shared" si="32"/>
        <v>2.75</v>
      </c>
      <c r="DB28" s="46" t="str">
        <f t="shared" si="63"/>
        <v xml:space="preserve"> 0.0</v>
      </c>
      <c r="DC28" s="38" t="str">
        <f t="shared" si="64"/>
        <v>F</v>
      </c>
      <c r="DD28" s="39">
        <f t="shared" si="13"/>
        <v>0</v>
      </c>
      <c r="DE28" s="47">
        <f t="shared" si="65"/>
        <v>0</v>
      </c>
      <c r="DF28" s="48"/>
      <c r="DG28" s="49"/>
      <c r="DH28" s="36">
        <f t="shared" si="66"/>
        <v>0</v>
      </c>
      <c r="DI28" s="37">
        <f t="shared" si="67"/>
        <v>0</v>
      </c>
      <c r="DJ28" s="46" t="str">
        <f t="shared" si="68"/>
        <v xml:space="preserve"> 0.0</v>
      </c>
      <c r="DK28" s="38" t="str">
        <f t="shared" si="69"/>
        <v>F</v>
      </c>
      <c r="DL28" s="39">
        <f t="shared" si="14"/>
        <v>0</v>
      </c>
      <c r="DM28" s="47">
        <f t="shared" si="70"/>
        <v>0</v>
      </c>
      <c r="DN28" s="48"/>
      <c r="DO28" s="49"/>
      <c r="DP28" s="36">
        <f t="shared" si="71"/>
        <v>0</v>
      </c>
      <c r="DQ28" s="37">
        <f t="shared" si="72"/>
        <v>0</v>
      </c>
      <c r="DR28" s="46" t="str">
        <f t="shared" si="73"/>
        <v xml:space="preserve"> 0.0</v>
      </c>
      <c r="DS28" s="38" t="str">
        <f t="shared" si="74"/>
        <v>F</v>
      </c>
      <c r="DT28" s="39">
        <f t="shared" si="15"/>
        <v>0</v>
      </c>
      <c r="DU28" s="50">
        <f t="shared" si="75"/>
        <v>5</v>
      </c>
      <c r="DV28" s="51">
        <f t="shared" si="16"/>
        <v>4.4107843137254896</v>
      </c>
      <c r="DW28" s="52">
        <f t="shared" si="76"/>
        <v>46</v>
      </c>
      <c r="DX28" s="51">
        <f t="shared" si="17"/>
        <v>25</v>
      </c>
      <c r="DY28" s="51">
        <f t="shared" si="33"/>
        <v>26</v>
      </c>
      <c r="DZ28" s="52" t="str">
        <f t="shared" si="18"/>
        <v>WABO TEUKAM FRANC ULRICK</v>
      </c>
    </row>
    <row r="29" spans="1:130" s="68" customFormat="1" ht="16.5" thickBot="1" x14ac:dyDescent="0.3">
      <c r="A29" s="86">
        <v>26</v>
      </c>
      <c r="B29" t="s">
        <v>98</v>
      </c>
      <c r="C29" s="55" t="s">
        <v>99</v>
      </c>
      <c r="D29" s="33" t="s">
        <v>40</v>
      </c>
      <c r="E29" s="87">
        <v>38056</v>
      </c>
      <c r="F29" t="s">
        <v>104</v>
      </c>
      <c r="G29" s="67" t="s">
        <v>42</v>
      </c>
      <c r="H29" s="61">
        <v>4</v>
      </c>
      <c r="I29" s="61">
        <v>4</v>
      </c>
      <c r="J29" s="59">
        <v>8.5</v>
      </c>
      <c r="K29" s="36">
        <f t="shared" si="34"/>
        <v>35.75</v>
      </c>
      <c r="L29" s="37">
        <f t="shared" si="19"/>
        <v>7.15</v>
      </c>
      <c r="M29" s="38" t="str">
        <f t="shared" si="35"/>
        <v>D</v>
      </c>
      <c r="N29" s="39">
        <f t="shared" si="0"/>
        <v>0</v>
      </c>
      <c r="O29" s="58">
        <v>0</v>
      </c>
      <c r="P29" s="58">
        <v>0</v>
      </c>
      <c r="Q29" s="59">
        <v>13.25</v>
      </c>
      <c r="R29" s="36">
        <f t="shared" si="36"/>
        <v>46.375</v>
      </c>
      <c r="S29" s="37">
        <f t="shared" si="20"/>
        <v>9.2750000000000004</v>
      </c>
      <c r="T29" s="38" t="str">
        <f t="shared" si="37"/>
        <v>C-</v>
      </c>
      <c r="U29" s="39">
        <f t="shared" si="1"/>
        <v>0</v>
      </c>
      <c r="V29" s="78"/>
      <c r="W29" s="79"/>
      <c r="X29" s="79"/>
      <c r="Y29" s="36">
        <f t="shared" si="38"/>
        <v>0</v>
      </c>
      <c r="Z29" s="37">
        <f t="shared" si="21"/>
        <v>0</v>
      </c>
      <c r="AA29" s="38" t="str">
        <f t="shared" si="39"/>
        <v>F</v>
      </c>
      <c r="AB29" s="39">
        <f t="shared" si="2"/>
        <v>0</v>
      </c>
      <c r="AC29" s="56">
        <v>11.5</v>
      </c>
      <c r="AD29" s="56">
        <v>11.5</v>
      </c>
      <c r="AE29" s="57">
        <v>10.5</v>
      </c>
      <c r="AF29" s="36">
        <f t="shared" si="40"/>
        <v>53.999999999999993</v>
      </c>
      <c r="AG29" s="37">
        <f t="shared" si="22"/>
        <v>10.799999999999999</v>
      </c>
      <c r="AH29" s="38" t="str">
        <f t="shared" si="41"/>
        <v>C</v>
      </c>
      <c r="AI29" s="39">
        <f t="shared" si="3"/>
        <v>3</v>
      </c>
      <c r="AJ29" s="61">
        <v>5.5</v>
      </c>
      <c r="AK29" s="61">
        <v>5.5</v>
      </c>
      <c r="AL29" s="59">
        <v>12</v>
      </c>
      <c r="AM29" s="36">
        <f t="shared" si="42"/>
        <v>50.25</v>
      </c>
      <c r="AN29" s="37">
        <f t="shared" si="23"/>
        <v>10.050000000000001</v>
      </c>
      <c r="AO29" s="38" t="str">
        <f t="shared" si="43"/>
        <v>C</v>
      </c>
      <c r="AP29" s="39">
        <f t="shared" si="4"/>
        <v>2</v>
      </c>
      <c r="AQ29" s="56">
        <v>12</v>
      </c>
      <c r="AR29" s="56">
        <v>12</v>
      </c>
      <c r="AS29" s="57">
        <v>13</v>
      </c>
      <c r="AT29" s="36">
        <f t="shared" si="44"/>
        <v>63.5</v>
      </c>
      <c r="AU29" s="37">
        <f t="shared" si="24"/>
        <v>12.7</v>
      </c>
      <c r="AV29" s="38" t="str">
        <f t="shared" si="45"/>
        <v>B-</v>
      </c>
      <c r="AW29" s="39">
        <f t="shared" si="5"/>
        <v>4</v>
      </c>
      <c r="AX29" s="61"/>
      <c r="AY29" s="61"/>
      <c r="AZ29" s="62"/>
      <c r="BA29" s="36">
        <f t="shared" si="46"/>
        <v>0</v>
      </c>
      <c r="BB29" s="37">
        <f t="shared" si="25"/>
        <v>0</v>
      </c>
      <c r="BC29" s="38" t="str">
        <f t="shared" si="47"/>
        <v>F</v>
      </c>
      <c r="BD29" s="39">
        <f t="shared" si="6"/>
        <v>0</v>
      </c>
      <c r="BE29" s="56">
        <v>10</v>
      </c>
      <c r="BF29" s="56">
        <v>10</v>
      </c>
      <c r="BG29" s="57">
        <v>15</v>
      </c>
      <c r="BH29" s="36">
        <f t="shared" si="48"/>
        <v>67.5</v>
      </c>
      <c r="BI29" s="37">
        <f t="shared" si="26"/>
        <v>13.5</v>
      </c>
      <c r="BJ29" s="38" t="str">
        <f t="shared" si="49"/>
        <v>B</v>
      </c>
      <c r="BK29" s="39">
        <f t="shared" si="7"/>
        <v>2</v>
      </c>
      <c r="BL29" s="58">
        <v>6</v>
      </c>
      <c r="BM29" s="58">
        <v>6</v>
      </c>
      <c r="BN29" s="57">
        <v>12</v>
      </c>
      <c r="BO29" s="36">
        <f t="shared" si="50"/>
        <v>51</v>
      </c>
      <c r="BP29" s="37">
        <f t="shared" si="27"/>
        <v>10.199999999999999</v>
      </c>
      <c r="BQ29" s="38" t="str">
        <f t="shared" si="51"/>
        <v>C</v>
      </c>
      <c r="BR29" s="39">
        <f t="shared" si="8"/>
        <v>4</v>
      </c>
      <c r="BS29" s="61"/>
      <c r="BT29" s="61"/>
      <c r="BU29" s="62"/>
      <c r="BV29" s="36">
        <f t="shared" si="52"/>
        <v>0</v>
      </c>
      <c r="BW29" s="37">
        <f t="shared" si="28"/>
        <v>0</v>
      </c>
      <c r="BX29" s="38" t="str">
        <f t="shared" si="53"/>
        <v>F</v>
      </c>
      <c r="BY29" s="39">
        <f t="shared" si="9"/>
        <v>0</v>
      </c>
      <c r="BZ29" s="61"/>
      <c r="CA29" s="61"/>
      <c r="CB29" s="61"/>
      <c r="CC29" s="36">
        <f t="shared" si="54"/>
        <v>0</v>
      </c>
      <c r="CD29" s="37">
        <f t="shared" si="29"/>
        <v>0</v>
      </c>
      <c r="CE29" s="38" t="str">
        <f t="shared" si="55"/>
        <v>F</v>
      </c>
      <c r="CF29" s="39">
        <f t="shared" si="10"/>
        <v>0</v>
      </c>
      <c r="CG29" s="61">
        <v>6</v>
      </c>
      <c r="CH29" s="61">
        <v>6</v>
      </c>
      <c r="CI29" s="63">
        <v>6.5</v>
      </c>
      <c r="CJ29" s="36">
        <f t="shared" si="56"/>
        <v>31.75</v>
      </c>
      <c r="CK29" s="37">
        <f t="shared" si="30"/>
        <v>6.35</v>
      </c>
      <c r="CL29" s="46" t="str">
        <f t="shared" si="57"/>
        <v xml:space="preserve"> 0.0</v>
      </c>
      <c r="CM29" s="38" t="str">
        <f t="shared" si="58"/>
        <v>E</v>
      </c>
      <c r="CN29" s="39">
        <f t="shared" si="11"/>
        <v>0</v>
      </c>
      <c r="CO29" s="58">
        <v>9.5</v>
      </c>
      <c r="CP29" s="58">
        <v>9.5</v>
      </c>
      <c r="CQ29" s="57">
        <v>14</v>
      </c>
      <c r="CR29" s="36">
        <f t="shared" si="59"/>
        <v>63.25</v>
      </c>
      <c r="CS29" s="37">
        <f t="shared" si="31"/>
        <v>12.65</v>
      </c>
      <c r="CT29" s="46" t="str">
        <f t="shared" si="60"/>
        <v xml:space="preserve"> 2.7</v>
      </c>
      <c r="CU29" s="38" t="str">
        <f t="shared" si="61"/>
        <v>B-</v>
      </c>
      <c r="CV29" s="39">
        <f t="shared" si="12"/>
        <v>6</v>
      </c>
      <c r="CW29" s="61"/>
      <c r="CX29" s="61"/>
      <c r="CY29" s="61"/>
      <c r="CZ29" s="36">
        <f t="shared" si="62"/>
        <v>0</v>
      </c>
      <c r="DA29" s="37">
        <f t="shared" si="32"/>
        <v>0</v>
      </c>
      <c r="DB29" s="46" t="str">
        <f t="shared" si="63"/>
        <v xml:space="preserve"> 0.0</v>
      </c>
      <c r="DC29" s="38" t="str">
        <f t="shared" si="64"/>
        <v>F</v>
      </c>
      <c r="DD29" s="39">
        <f t="shared" si="13"/>
        <v>0</v>
      </c>
      <c r="DE29" s="47">
        <f t="shared" si="65"/>
        <v>0</v>
      </c>
      <c r="DF29" s="48"/>
      <c r="DG29" s="49"/>
      <c r="DH29" s="36">
        <f t="shared" si="66"/>
        <v>0</v>
      </c>
      <c r="DI29" s="37">
        <f t="shared" si="67"/>
        <v>0</v>
      </c>
      <c r="DJ29" s="46" t="str">
        <f t="shared" si="68"/>
        <v xml:space="preserve"> 0.0</v>
      </c>
      <c r="DK29" s="38" t="str">
        <f t="shared" si="69"/>
        <v>F</v>
      </c>
      <c r="DL29" s="39">
        <f t="shared" si="14"/>
        <v>0</v>
      </c>
      <c r="DM29" s="47">
        <f t="shared" si="70"/>
        <v>0</v>
      </c>
      <c r="DN29" s="48"/>
      <c r="DO29" s="49"/>
      <c r="DP29" s="36">
        <f t="shared" si="71"/>
        <v>0</v>
      </c>
      <c r="DQ29" s="37">
        <f t="shared" si="72"/>
        <v>0</v>
      </c>
      <c r="DR29" s="46" t="str">
        <f t="shared" si="73"/>
        <v xml:space="preserve"> 0.0</v>
      </c>
      <c r="DS29" s="38" t="str">
        <f t="shared" si="74"/>
        <v>F</v>
      </c>
      <c r="DT29" s="39">
        <f t="shared" si="15"/>
        <v>0</v>
      </c>
      <c r="DU29" s="50">
        <f t="shared" si="75"/>
        <v>21</v>
      </c>
      <c r="DV29" s="51">
        <f t="shared" si="16"/>
        <v>6.1098039215686279</v>
      </c>
      <c r="DW29" s="52">
        <f>IF(DU29=$DV$2,"ok",$DV$2-DU29)</f>
        <v>30</v>
      </c>
      <c r="DX29" s="51">
        <f t="shared" si="17"/>
        <v>26</v>
      </c>
      <c r="DY29" s="51">
        <f t="shared" si="33"/>
        <v>24</v>
      </c>
      <c r="DZ29" s="52" t="str">
        <f t="shared" si="18"/>
        <v>WANANG TCHONANG ARIEL STEVEN</v>
      </c>
    </row>
    <row r="30" spans="1:130" s="108" customFormat="1" ht="16.5" thickBot="1" x14ac:dyDescent="0.3">
      <c r="A30" s="90">
        <v>27</v>
      </c>
      <c r="B30" s="91" t="s">
        <v>100</v>
      </c>
      <c r="C30" s="92" t="s">
        <v>101</v>
      </c>
      <c r="D30" s="93" t="s">
        <v>40</v>
      </c>
      <c r="E30" s="87">
        <v>38369</v>
      </c>
      <c r="F30" t="s">
        <v>104</v>
      </c>
      <c r="G30" s="94" t="s">
        <v>57</v>
      </c>
      <c r="H30" s="56">
        <v>14</v>
      </c>
      <c r="I30" s="56">
        <v>14</v>
      </c>
      <c r="J30" s="57">
        <v>19</v>
      </c>
      <c r="K30" s="95">
        <f>5*(((H30*10)/100)+((I30*20)/100)+((J30*70/100)))</f>
        <v>87.5</v>
      </c>
      <c r="L30" s="96">
        <f>K30/5</f>
        <v>17.5</v>
      </c>
      <c r="M30" s="97" t="str">
        <f>CONCATENATE(IF(K30&gt;=80,"A",IF(K30&gt;=75,"A-",IF(K30&gt;=70,"B+",IF(K30&gt;=65,"B",IF(K30&gt;=60,"B-",IF(K30&gt;=55,"C+",IF(K30&gt;=50,"C",""))))))),IF(K30&lt;=29,"F",IF(K30&lt;=34,"E",IF(K30&lt;=39,"D",IF(K30&lt;=44,"D+",IF(K30&lt;=49.99,"C-",""))))))</f>
        <v>A</v>
      </c>
      <c r="N30" s="98">
        <f t="shared" si="0"/>
        <v>2</v>
      </c>
      <c r="O30" s="56">
        <v>11</v>
      </c>
      <c r="P30" s="56">
        <v>11</v>
      </c>
      <c r="Q30" s="57">
        <v>18</v>
      </c>
      <c r="R30" s="95">
        <f>5*(((O30*10)/100)+((P30*20)/100)+((Q30*70/100)))</f>
        <v>79.5</v>
      </c>
      <c r="S30" s="96">
        <f>R30/5</f>
        <v>15.9</v>
      </c>
      <c r="T30" s="97" t="str">
        <f>CONCATENATE(IF(R30&gt;=80,"A",IF(R30&gt;=75,"A-",IF(R30&gt;=70,"B+",IF(R30&gt;=65,"B",IF(R30&gt;=60,"B-",IF(R30&gt;=55,"C+",IF(R30&gt;=50,"C",""))))))),IF(R30&lt;=29,"F",IF(R30&lt;=34,"E",IF(R30&lt;=39,"D",IF(R30&lt;=44,"D+",IF(R30&lt;=49.99,"C-",""))))))</f>
        <v>A-</v>
      </c>
      <c r="U30" s="98">
        <f t="shared" si="1"/>
        <v>2</v>
      </c>
      <c r="V30" s="99"/>
      <c r="W30" s="100"/>
      <c r="X30" s="100"/>
      <c r="Y30" s="95">
        <f>5*(((V30*10)/100)+((W30*20)/100)+((X30*70/100)))</f>
        <v>0</v>
      </c>
      <c r="Z30" s="96">
        <f>Y30/5</f>
        <v>0</v>
      </c>
      <c r="AA30" s="97" t="str">
        <f>CONCATENATE(IF(Y30&gt;=80,"A",IF(Y30&gt;=75,"A-",IF(Y30&gt;=70,"B+",IF(Y30&gt;=65,"B",IF(Y30&gt;=60,"B-",IF(Y30&gt;=55,"C+",IF(Y30&gt;=50,"C",""))))))),IF(Y30&lt;=29,"F",IF(Y30&lt;=34,"E",IF(Y30&lt;=39,"D",IF(Y30&lt;=44,"D+",IF(Y30&lt;=49.99,"C-",""))))))</f>
        <v>F</v>
      </c>
      <c r="AB30" s="98">
        <f t="shared" si="2"/>
        <v>0</v>
      </c>
      <c r="AC30" s="56">
        <v>17</v>
      </c>
      <c r="AD30" s="56">
        <v>17</v>
      </c>
      <c r="AE30" s="57">
        <v>13.5</v>
      </c>
      <c r="AF30" s="95">
        <f>5*(((AC30*10)/100)+((AD30*20)/100)+((AE30*70/100)))</f>
        <v>72.75</v>
      </c>
      <c r="AG30" s="96">
        <f>AF30/5</f>
        <v>14.55</v>
      </c>
      <c r="AH30" s="97" t="str">
        <f>CONCATENATE(IF(AF30&gt;=80,"A",IF(AF30&gt;=75,"A-",IF(AF30&gt;=70,"B+",IF(AF30&gt;=65,"B",IF(AF30&gt;=60,"B-",IF(AF30&gt;=55,"C+",IF(AF30&gt;=50,"C",""))))))),IF(AF30&lt;=29,"F",IF(AF30&lt;=34,"E",IF(AF30&lt;=39,"D",IF(AF30&lt;=44,"D+",IF(AF30&lt;=49.99,"C-",""))))))</f>
        <v>B+</v>
      </c>
      <c r="AI30" s="98">
        <f t="shared" si="3"/>
        <v>3</v>
      </c>
      <c r="AJ30" s="56">
        <v>18.5</v>
      </c>
      <c r="AK30" s="56">
        <v>18.5</v>
      </c>
      <c r="AL30" s="57">
        <v>20</v>
      </c>
      <c r="AM30" s="95">
        <f>5*(((AJ30*10)/100)+((AK30*20)/100)+((AL30*70/100)))</f>
        <v>97.75</v>
      </c>
      <c r="AN30" s="96">
        <f>AM30/5</f>
        <v>19.55</v>
      </c>
      <c r="AO30" s="97" t="str">
        <f>CONCATENATE(IF(AM30&gt;=80,"A",IF(AM30&gt;=75,"A-",IF(AM30&gt;=70,"B+",IF(AM30&gt;=65,"B",IF(AM30&gt;=60,"B-",IF(AM30&gt;=55,"C+",IF(AM30&gt;=50,"C",""))))))),IF(AM30&lt;=29,"F",IF(AM30&lt;=34,"E",IF(AM30&lt;=39,"D",IF(AM30&lt;=44,"D+",IF(AM30&lt;=49.99,"C-",""))))))</f>
        <v>A</v>
      </c>
      <c r="AP30" s="98">
        <f t="shared" si="4"/>
        <v>2</v>
      </c>
      <c r="AQ30" s="56">
        <v>16</v>
      </c>
      <c r="AR30" s="56">
        <v>16</v>
      </c>
      <c r="AS30" s="57">
        <v>18</v>
      </c>
      <c r="AT30" s="95">
        <f>5*(((AQ30*10)/100)+((AR30*20)/100)+((AS30*70/100)))</f>
        <v>87</v>
      </c>
      <c r="AU30" s="96">
        <f>AT30/5</f>
        <v>17.399999999999999</v>
      </c>
      <c r="AV30" s="97" t="str">
        <f>CONCATENATE(IF(AT30&gt;=80,"A",IF(AT30&gt;=75,"A-",IF(AT30&gt;=70,"B+",IF(AT30&gt;=65,"B",IF(AT30&gt;=60,"B-",IF(AT30&gt;=55,"C+",IF(AT30&gt;=50,"C",""))))))),IF(AT30&lt;=29,"F",IF(AT30&lt;=34,"E",IF(AT30&lt;=39,"D",IF(AT30&lt;=44,"D+",IF(AT30&lt;=49.99,"C-",""))))))</f>
        <v>A</v>
      </c>
      <c r="AW30" s="98">
        <f t="shared" si="5"/>
        <v>4</v>
      </c>
      <c r="AX30" s="56">
        <v>15</v>
      </c>
      <c r="AY30" s="56">
        <v>15</v>
      </c>
      <c r="AZ30" s="57">
        <v>15</v>
      </c>
      <c r="BA30" s="95">
        <f>5*(((AX30*10)/100)+((AY30*20)/100)+((AZ30*70/100)))</f>
        <v>75</v>
      </c>
      <c r="BB30" s="96">
        <f>BA30/5</f>
        <v>15</v>
      </c>
      <c r="BC30" s="97" t="str">
        <f>CONCATENATE(IF(BA30&gt;=80,"A",IF(BA30&gt;=75,"A-",IF(BA30&gt;=70,"B+",IF(BA30&gt;=65,"B",IF(BA30&gt;=60,"B-",IF(BA30&gt;=55,"C+",IF(BA30&gt;=50,"C",""))))))),IF(BA30&lt;=29,"F",IF(BA30&lt;=34,"E",IF(BA30&lt;=39,"D",IF(BA30&lt;=44,"D+",IF(BA30&lt;=49.99,"C-",""))))))</f>
        <v>A-</v>
      </c>
      <c r="BD30" s="98">
        <f t="shared" si="6"/>
        <v>4</v>
      </c>
      <c r="BE30" s="56">
        <v>20</v>
      </c>
      <c r="BF30" s="56">
        <v>20</v>
      </c>
      <c r="BG30" s="57">
        <v>20</v>
      </c>
      <c r="BH30" s="95">
        <f>5*(((BE30*10)/100)+((BF30*20)/100)+((BG30*70/100)))</f>
        <v>100</v>
      </c>
      <c r="BI30" s="96">
        <f>BH30/5</f>
        <v>20</v>
      </c>
      <c r="BJ30" s="97" t="str">
        <f>CONCATENATE(IF(BH30&gt;=80,"A",IF(BH30&gt;=75,"A-",IF(BH30&gt;=70,"B+",IF(BH30&gt;=65,"B",IF(BH30&gt;=60,"B-",IF(BH30&gt;=55,"C+",IF(BH30&gt;=50,"C",""))))))),IF(BH30&lt;=29,"F",IF(BH30&lt;=34,"E",IF(BH30&lt;=39,"D",IF(BH30&lt;=44,"D+",IF(BH30&lt;=49.99,"C-",""))))))</f>
        <v>A</v>
      </c>
      <c r="BK30" s="98">
        <f t="shared" si="7"/>
        <v>2</v>
      </c>
      <c r="BL30" s="56">
        <v>20</v>
      </c>
      <c r="BM30" s="56">
        <v>20</v>
      </c>
      <c r="BN30" s="57">
        <v>15.5</v>
      </c>
      <c r="BO30" s="95">
        <f>5*(((BL30*10)/100)+((BM30*20)/100)+((BN30*70/100)))</f>
        <v>84.25</v>
      </c>
      <c r="BP30" s="96">
        <f>BO30/5</f>
        <v>16.850000000000001</v>
      </c>
      <c r="BQ30" s="97" t="str">
        <f>CONCATENATE(IF(BO30&gt;=80,"A",IF(BO30&gt;=75,"A-",IF(BO30&gt;=70,"B+",IF(BO30&gt;=65,"B",IF(BO30&gt;=60,"B-",IF(BO30&gt;=55,"C+",IF(BO30&gt;=50,"C",""))))))),IF(BO30&lt;=29,"F",IF(BO30&lt;=34,"E",IF(BO30&lt;=39,"D",IF(BO30&lt;=44,"D+",IF(BO30&lt;=49.99,"C-",""))))))</f>
        <v>A</v>
      </c>
      <c r="BR30" s="98">
        <f t="shared" si="8"/>
        <v>4</v>
      </c>
      <c r="BS30" s="56">
        <v>17.5</v>
      </c>
      <c r="BT30" s="56">
        <v>17.5</v>
      </c>
      <c r="BU30" s="57">
        <v>18.5</v>
      </c>
      <c r="BV30" s="95">
        <f>5*(((BS30*10)/100)+((BT30*20)/100)+((BU30*70/100)))</f>
        <v>91</v>
      </c>
      <c r="BW30" s="96">
        <f>BV30/5</f>
        <v>18.2</v>
      </c>
      <c r="BX30" s="97" t="str">
        <f>CONCATENATE(IF(BV30&gt;=80,"A",IF(BV30&gt;=75,"A-",IF(BV30&gt;=70,"B+",IF(BV30&gt;=65,"B",IF(BV30&gt;=60,"B-",IF(BV30&gt;=55,"C+",IF(BV30&gt;=50,"C",""))))))),IF(BV30&lt;=29,"F",IF(BV30&lt;=34,"E",IF(BV30&lt;=39,"D",IF(BV30&lt;=44,"D+",IF(BV30&lt;=49.99,"C-",""))))))</f>
        <v>A</v>
      </c>
      <c r="BY30" s="98">
        <f t="shared" si="9"/>
        <v>6</v>
      </c>
      <c r="BZ30" s="56">
        <v>17</v>
      </c>
      <c r="CA30" s="56">
        <v>17</v>
      </c>
      <c r="CB30" s="56">
        <v>17</v>
      </c>
      <c r="CC30" s="95">
        <f>5*(((BZ30*10)/100)+((CA30*20)/100)+((CB30*70/100)))</f>
        <v>85</v>
      </c>
      <c r="CD30" s="96">
        <f>CC30/5</f>
        <v>17</v>
      </c>
      <c r="CE30" s="97" t="str">
        <f>CONCATENATE(IF(CC30&gt;=80,"A",IF(CC30&gt;=75,"A-",IF(CC30&gt;=70,"B+",IF(CC30&gt;=65,"B",IF(CC30&gt;=60,"B-",IF(CC30&gt;=55,"C+",IF(CC30&gt;=50,"C",""))))))),IF(CC30&lt;=29,"F",IF(CC30&lt;=34,"E",IF(CC30&lt;=39,"D",IF(CC30&lt;=44,"D+",IF(CC30&lt;=49.99,"C-",""))))))</f>
        <v>A</v>
      </c>
      <c r="CF30" s="98">
        <f t="shared" si="10"/>
        <v>5</v>
      </c>
      <c r="CG30" s="56">
        <v>17</v>
      </c>
      <c r="CH30" s="56">
        <v>17</v>
      </c>
      <c r="CI30" s="56">
        <v>17</v>
      </c>
      <c r="CJ30" s="95">
        <f>5*(((CG30*10)/100)+((CH30*20)/100)+((CI30*70/100)))</f>
        <v>85</v>
      </c>
      <c r="CK30" s="96">
        <f>CJ30/5</f>
        <v>17</v>
      </c>
      <c r="CL30" s="101" t="str">
        <f>CONCATENATE(IF(CJ30&gt;=80,"4.0",IF(AND(CJ30&lt;80,CJ30&gt;=75),"3.7",IF(AND(CJ30&lt;75,CJ30&gt;=70),"3.3",IF(AND(CJ30&lt;70,CJ30&gt;=65),"3.0"," ")))),IF(AND(CJ30&lt;65,CJ30&gt;=60),"2.7",IF(AND(CJ30&lt;60,CJ30&gt;=55),"2.3",IF(AND(CJ30&lt;55,CJ30&gt;=50),"2.0",IF(AND(CJ30&lt;50,CJ30&gt;=45),"1.7",IF(AND(CJ30&lt;45,CJ30&gt;=40),"1.3",IF(AND(CJ30&lt;40,CJ30&gt;=35),"1.0",IF(CJ30&lt;35,"0.0",""))))))))</f>
        <v>4.0</v>
      </c>
      <c r="CM30" s="97" t="str">
        <f>CONCATENATE(IF(CJ30&gt;=80,"A",IF(CJ30&gt;=75,"A-",IF(CJ30&gt;=70,"B+",IF(CJ30&gt;=65,"B",IF(CJ30&gt;=60,"B-",IF(CJ30&gt;=55,"C+",IF(CJ30&gt;=50,"C",""))))))),IF(CJ30&lt;=29,"F",IF(CJ30&lt;=34,"E",IF(CJ30&lt;=39,"D",IF(CJ30&lt;=44,"D+",IF(CJ30&lt;=49.99,"C-",""))))))</f>
        <v>A</v>
      </c>
      <c r="CN30" s="98">
        <f t="shared" si="11"/>
        <v>5</v>
      </c>
      <c r="CO30" s="56">
        <v>18</v>
      </c>
      <c r="CP30" s="56">
        <v>18</v>
      </c>
      <c r="CQ30" s="57">
        <v>14</v>
      </c>
      <c r="CR30" s="95">
        <f>5*(((CO30*10)/100)+((CP30*20)/100)+((CQ30*70/100)))</f>
        <v>76</v>
      </c>
      <c r="CS30" s="96">
        <f>CR30/5</f>
        <v>15.2</v>
      </c>
      <c r="CT30" s="101" t="str">
        <f>CONCATENATE(IF(CR30&gt;=80,"4.0",IF(AND(CR30&lt;80,CR30&gt;=75),"3.7",IF(AND(CR30&lt;75,CR30&gt;=70),"3.3",IF(AND(CR30&lt;70,CR30&gt;=65),"3.0"," ")))),IF(AND(CR30&lt;65,CR30&gt;=60),"2.7",IF(AND(CR30&lt;60,CR30&gt;=55),"2.3",IF(AND(CR30&lt;55,CR30&gt;=50),"2.0",IF(AND(CR30&lt;50,CR30&gt;=45),"1.7",IF(AND(CR30&lt;45,CR30&gt;=40),"1.3",IF(AND(CR30&lt;40,CR30&gt;=35),"1.0",IF(CR30&lt;35,"0.0",""))))))))</f>
        <v>3.7</v>
      </c>
      <c r="CU30" s="97" t="str">
        <f>CONCATENATE(IF(CR30&gt;=80,"A",IF(CR30&gt;=75,"A-",IF(CR30&gt;=70,"B+",IF(CR30&gt;=65,"B",IF(CR30&gt;=60,"B-",IF(CR30&gt;=55,"C+",IF(CR30&gt;=50,"C",""))))))),IF(CR30&lt;=29,"F",IF(CR30&lt;=34,"E",IF(CR30&lt;=39,"D",IF(CR30&lt;=44,"D+",IF(CR30&lt;=49.99,"C-",""))))))</f>
        <v>A-</v>
      </c>
      <c r="CV30" s="98">
        <f t="shared" si="12"/>
        <v>6</v>
      </c>
      <c r="CW30" s="61">
        <v>19</v>
      </c>
      <c r="CX30" s="61">
        <v>19</v>
      </c>
      <c r="CY30" s="61">
        <v>19</v>
      </c>
      <c r="CZ30" s="95">
        <f>5*(((CW30*10)/100)+((CX30*20)/100)+((CY30*70/100)))</f>
        <v>95</v>
      </c>
      <c r="DA30" s="96">
        <f>CZ30/5</f>
        <v>19</v>
      </c>
      <c r="DB30" s="101" t="str">
        <f>CONCATENATE(IF(CZ30&gt;=80,"4.0",IF(AND(CZ30&lt;80,CZ30&gt;=75),"3.7",IF(AND(CZ30&lt;75,CZ30&gt;=70),"3.3",IF(AND(CZ30&lt;70,CZ30&gt;=65),"3.0"," ")))),IF(AND(CZ30&lt;65,CZ30&gt;=60),"2.7",IF(AND(CZ30&lt;60,CZ30&gt;=55),"2.3",IF(AND(CZ30&lt;55,CZ30&gt;=50),"2.0",IF(AND(CZ30&lt;50,CZ30&gt;=45),"1.7",IF(AND(CZ30&lt;45,CZ30&gt;=40),"1.3",IF(AND(CZ30&lt;40,CZ30&gt;=35),"1.0",IF(CZ30&lt;35,"0.0",""))))))))</f>
        <v>4.0</v>
      </c>
      <c r="DC30" s="97" t="str">
        <f>CONCATENATE(IF(CZ30&gt;=80,"A",IF(CZ30&gt;=75,"A-",IF(CZ30&gt;=70,"B+",IF(CZ30&gt;=65,"B",IF(CZ30&gt;=60,"B-",IF(CZ30&gt;=55,"C+",IF(CZ30&gt;=50,"C",""))))))),IF(CZ30&lt;=29,"F",IF(CZ30&lt;=34,"E",IF(CZ30&lt;=39,"D",IF(CZ30&lt;=44,"D+",IF(CZ30&lt;=49.99,"C-",""))))))</f>
        <v>A</v>
      </c>
      <c r="DD30" s="98">
        <f t="shared" si="13"/>
        <v>6</v>
      </c>
      <c r="DE30" s="102">
        <f>DF30</f>
        <v>0</v>
      </c>
      <c r="DF30" s="103"/>
      <c r="DG30" s="104"/>
      <c r="DH30" s="95">
        <f>5*(((DE30*10)/100)+((DF30*20)/100)+((DG30*70/100)))</f>
        <v>0</v>
      </c>
      <c r="DI30" s="96">
        <f>DH30/5</f>
        <v>0</v>
      </c>
      <c r="DJ30" s="101" t="str">
        <f>CONCATENATE(IF(DH30&gt;=80,"4.0",IF(AND(DH30&lt;80,DH30&gt;=75),"3.7",IF(AND(DH30&lt;75,DH30&gt;=70),"3.3",IF(AND(DH30&lt;70,DH30&gt;=65),"3.0"," ")))),IF(AND(DH30&lt;65,DH30&gt;=60),"2.7",IF(AND(DH30&lt;60,DH30&gt;=55),"2.3",IF(AND(DH30&lt;55,DH30&gt;=50),"2.0",IF(AND(DH30&lt;50,DH30&gt;=45),"1.7",IF(AND(DH30&lt;45,DH30&gt;=40),"1.3",IF(AND(DH30&lt;40,DH30&gt;=35),"1.0",IF(DH30&lt;35,"0.0",""))))))))</f>
        <v xml:space="preserve"> 0.0</v>
      </c>
      <c r="DK30" s="97" t="str">
        <f>CONCATENATE(IF(DH30&gt;=80,"A",IF(DH30&gt;=75,"A-",IF(DH30&gt;=70,"B+",IF(DH30&gt;=65,"B",IF(DH30&gt;=60,"B-",IF(DH30&gt;=55,"C+",IF(DH30&gt;=50,"C",""))))))),IF(DH30&lt;=29,"F",IF(DH30&lt;=34,"E",IF(DH30&lt;=39,"D",IF(DH30&lt;=44,"D+",IF(DH30&lt;=49.99,"C-",""))))))</f>
        <v>F</v>
      </c>
      <c r="DL30" s="98">
        <f t="shared" si="14"/>
        <v>0</v>
      </c>
      <c r="DM30" s="102">
        <f>DN30</f>
        <v>0</v>
      </c>
      <c r="DN30" s="103"/>
      <c r="DO30" s="104"/>
      <c r="DP30" s="95">
        <f>5*(((DM30*10)/100)+((DN30*20)/100)+((DO30*70/100)))</f>
        <v>0</v>
      </c>
      <c r="DQ30" s="96">
        <f>DP30/5</f>
        <v>0</v>
      </c>
      <c r="DR30" s="101" t="str">
        <f>CONCATENATE(IF(DP30&gt;=80,"4.0",IF(AND(DP30&lt;80,DP30&gt;=75),"3.7",IF(AND(DP30&lt;75,DP30&gt;=70),"3.3",IF(AND(DP30&lt;70,DP30&gt;=65),"3.0"," ")))),IF(AND(DP30&lt;65,DP30&gt;=60),"2.7",IF(AND(DP30&lt;60,DP30&gt;=55),"2.3",IF(AND(DP30&lt;55,DP30&gt;=50),"2.0",IF(AND(DP30&lt;50,DP30&gt;=45),"1.7",IF(AND(DP30&lt;45,DP30&gt;=40),"1.3",IF(AND(DP30&lt;40,DP30&gt;=35),"1.0",IF(DP30&lt;35,"0.0",""))))))))</f>
        <v xml:space="preserve"> 0.0</v>
      </c>
      <c r="DS30" s="97" t="str">
        <f>CONCATENATE(IF(DP30&gt;=80,"A",IF(DP30&gt;=75,"A-",IF(DP30&gt;=70,"B+",IF(DP30&gt;=65,"B",IF(DP30&gt;=60,"B-",IF(DP30&gt;=55,"C+",IF(DP30&gt;=50,"C",""))))))),IF(DP30&lt;=29,"F",IF(DP30&lt;=34,"E",IF(DP30&lt;=39,"D",IF(DP30&lt;=44,"D+",IF(DP30&lt;=49.99,"C-",""))))))</f>
        <v>F</v>
      </c>
      <c r="DT30" s="98">
        <f t="shared" si="15"/>
        <v>0</v>
      </c>
      <c r="DU30" s="105">
        <f>SUM(N30,U30,AB30,AI30,AP30,AW30,BD30,BK30,BR30,BY30,CF30,CN30,CV30,DD30,DL30,DT30)</f>
        <v>51</v>
      </c>
      <c r="DV30" s="106">
        <f t="shared" si="16"/>
        <v>17.077450980392157</v>
      </c>
      <c r="DW30" s="107" t="str">
        <f>IF(DU30=$DV$2,"ok",$DV$2-DU30)</f>
        <v>ok</v>
      </c>
      <c r="DX30" s="106">
        <f>A30</f>
        <v>27</v>
      </c>
      <c r="DY30" s="106">
        <f t="shared" si="33"/>
        <v>1</v>
      </c>
      <c r="DZ30" s="107" t="str">
        <f>C30</f>
        <v>WATIO PIANKEU ANGE BERINIS</v>
      </c>
    </row>
  </sheetData>
  <mergeCells count="18">
    <mergeCell ref="DE2:DL2"/>
    <mergeCell ref="DM2:DT2"/>
    <mergeCell ref="EC4:EC9"/>
    <mergeCell ref="BL2:BR2"/>
    <mergeCell ref="BS2:BY2"/>
    <mergeCell ref="BZ2:CF2"/>
    <mergeCell ref="CG2:CN2"/>
    <mergeCell ref="CO2:CV2"/>
    <mergeCell ref="CW2:DD2"/>
    <mergeCell ref="AJ2:AP2"/>
    <mergeCell ref="AQ2:AW2"/>
    <mergeCell ref="AX2:BD2"/>
    <mergeCell ref="BE2:BK2"/>
    <mergeCell ref="A2:D2"/>
    <mergeCell ref="H2:N2"/>
    <mergeCell ref="O2:U2"/>
    <mergeCell ref="V2:AB2"/>
    <mergeCell ref="AC2:AI2"/>
  </mergeCells>
  <conditionalFormatting sqref="DH4:DH30 DI10:DI30 CJ4:CJ30 CK10:CK30 CR4:CR30 CS10:CS30 CZ4:CZ30 DA10:DA30 K4:K30 R4:R30 Y4:Y30 AT4:AT30 BA4:BA30 BO4:BO30 BV4:BV30 CC4:CC30 BH4:BH30 AF4:AF30 AM4:AM30">
    <cfRule type="cellIs" dxfId="91" priority="92" stopIfTrue="1" operator="lessThan">
      <formula>50</formula>
    </cfRule>
  </conditionalFormatting>
  <conditionalFormatting sqref="DP4:DP30 DQ10:DQ30">
    <cfRule type="cellIs" dxfId="90" priority="91" stopIfTrue="1" operator="lessThan">
      <formula>50</formula>
    </cfRule>
  </conditionalFormatting>
  <conditionalFormatting sqref="N4:N30 U4:U30 AB4:AB30 AI4:AI30 AP4:AP30 AW4:AW30 BD4:BD30">
    <cfRule type="cellIs" dxfId="89" priority="90" operator="greaterThan">
      <formula>0</formula>
    </cfRule>
  </conditionalFormatting>
  <conditionalFormatting sqref="BK10:BK30">
    <cfRule type="cellIs" dxfId="88" priority="89" operator="greaterThan">
      <formula>0</formula>
    </cfRule>
  </conditionalFormatting>
  <conditionalFormatting sqref="BR10:BR30">
    <cfRule type="cellIs" dxfId="87" priority="88" operator="greaterThan">
      <formula>0</formula>
    </cfRule>
  </conditionalFormatting>
  <conditionalFormatting sqref="BY10:BY30">
    <cfRule type="cellIs" dxfId="86" priority="87" operator="greaterThan">
      <formula>0</formula>
    </cfRule>
  </conditionalFormatting>
  <conditionalFormatting sqref="CF10:CF30">
    <cfRule type="cellIs" dxfId="85" priority="86" operator="greaterThan">
      <formula>0</formula>
    </cfRule>
  </conditionalFormatting>
  <conditionalFormatting sqref="CN10:CN30">
    <cfRule type="cellIs" dxfId="84" priority="85" operator="greaterThan">
      <formula>0</formula>
    </cfRule>
  </conditionalFormatting>
  <conditionalFormatting sqref="CV10:CV30">
    <cfRule type="cellIs" dxfId="83" priority="84" operator="greaterThan">
      <formula>0</formula>
    </cfRule>
  </conditionalFormatting>
  <conditionalFormatting sqref="DD10:DD30">
    <cfRule type="cellIs" dxfId="82" priority="83" operator="greaterThan">
      <formula>0</formula>
    </cfRule>
  </conditionalFormatting>
  <conditionalFormatting sqref="DL10:DL30">
    <cfRule type="cellIs" dxfId="81" priority="82" operator="greaterThan">
      <formula>0</formula>
    </cfRule>
  </conditionalFormatting>
  <conditionalFormatting sqref="DT10:DT30">
    <cfRule type="cellIs" dxfId="80" priority="81" operator="greaterThan">
      <formula>0</formula>
    </cfRule>
  </conditionalFormatting>
  <conditionalFormatting sqref="DV4:DW30">
    <cfRule type="cellIs" dxfId="79" priority="79" operator="greaterThan">
      <formula>"11.9"</formula>
    </cfRule>
    <cfRule type="cellIs" dxfId="78" priority="80" operator="greaterThan">
      <formula>"11.99"</formula>
    </cfRule>
  </conditionalFormatting>
  <conditionalFormatting sqref="DV4:DW30">
    <cfRule type="cellIs" dxfId="77" priority="78" operator="lessThan">
      <formula>"11.99"</formula>
    </cfRule>
  </conditionalFormatting>
  <conditionalFormatting sqref="DV4:DW30">
    <cfRule type="cellIs" dxfId="76" priority="77" operator="lessThan">
      <formula>12</formula>
    </cfRule>
  </conditionalFormatting>
  <conditionalFormatting sqref="DV4:DW30">
    <cfRule type="cellIs" dxfId="75" priority="76" operator="lessThan">
      <formula>12</formula>
    </cfRule>
  </conditionalFormatting>
  <conditionalFormatting sqref="DU4:DU30">
    <cfRule type="cellIs" dxfId="74" priority="74" operator="equal">
      <formula>$DV$2</formula>
    </cfRule>
    <cfRule type="cellIs" dxfId="73" priority="75" operator="equal">
      <formula>$DV$2</formula>
    </cfRule>
  </conditionalFormatting>
  <conditionalFormatting sqref="L4:L30">
    <cfRule type="cellIs" dxfId="72" priority="72" operator="between">
      <formula>9.4</formula>
      <formula>9.99</formula>
    </cfRule>
    <cfRule type="cellIs" dxfId="71" priority="73" operator="between">
      <formula>"9.40"</formula>
      <formula>"9.99"</formula>
    </cfRule>
  </conditionalFormatting>
  <conditionalFormatting sqref="S4:S30">
    <cfRule type="cellIs" dxfId="70" priority="70" operator="between">
      <formula>9.4</formula>
      <formula>9.99</formula>
    </cfRule>
    <cfRule type="cellIs" dxfId="69" priority="71" operator="between">
      <formula>"9.40"</formula>
      <formula>"9.99"</formula>
    </cfRule>
  </conditionalFormatting>
  <conditionalFormatting sqref="Z4:Z30">
    <cfRule type="cellIs" dxfId="68" priority="68" operator="between">
      <formula>9.4</formula>
      <formula>9.99</formula>
    </cfRule>
    <cfRule type="cellIs" dxfId="67" priority="69" operator="between">
      <formula>"9.40"</formula>
      <formula>"9.99"</formula>
    </cfRule>
  </conditionalFormatting>
  <conditionalFormatting sqref="AG4:AG30">
    <cfRule type="cellIs" dxfId="66" priority="66" operator="between">
      <formula>9.4</formula>
      <formula>9.99</formula>
    </cfRule>
    <cfRule type="cellIs" dxfId="65" priority="67" operator="between">
      <formula>"9.40"</formula>
      <formula>"9.99"</formula>
    </cfRule>
  </conditionalFormatting>
  <conditionalFormatting sqref="AN4:AN30">
    <cfRule type="cellIs" dxfId="64" priority="64" operator="between">
      <formula>9.4</formula>
      <formula>9.99</formula>
    </cfRule>
    <cfRule type="cellIs" dxfId="63" priority="65" operator="between">
      <formula>"9.40"</formula>
      <formula>"9.99"</formula>
    </cfRule>
  </conditionalFormatting>
  <conditionalFormatting sqref="AU4:AU30">
    <cfRule type="cellIs" dxfId="62" priority="62" operator="between">
      <formula>9.4</formula>
      <formula>9.99</formula>
    </cfRule>
    <cfRule type="cellIs" dxfId="61" priority="63" operator="between">
      <formula>"9.40"</formula>
      <formula>"9.99"</formula>
    </cfRule>
  </conditionalFormatting>
  <conditionalFormatting sqref="BB4:BB30">
    <cfRule type="cellIs" dxfId="60" priority="60" operator="between">
      <formula>9.4</formula>
      <formula>9.99</formula>
    </cfRule>
    <cfRule type="cellIs" dxfId="59" priority="61" operator="between">
      <formula>"9.40"</formula>
      <formula>"9.99"</formula>
    </cfRule>
  </conditionalFormatting>
  <conditionalFormatting sqref="BI4:BI30">
    <cfRule type="cellIs" dxfId="58" priority="58" operator="between">
      <formula>9.4</formula>
      <formula>9.99</formula>
    </cfRule>
    <cfRule type="cellIs" dxfId="57" priority="59" operator="between">
      <formula>"9.40"</formula>
      <formula>"9.99"</formula>
    </cfRule>
  </conditionalFormatting>
  <conditionalFormatting sqref="BP4:BP30">
    <cfRule type="cellIs" dxfId="56" priority="56" operator="between">
      <formula>9.4</formula>
      <formula>9.99</formula>
    </cfRule>
    <cfRule type="cellIs" dxfId="55" priority="57" operator="between">
      <formula>"9.40"</formula>
      <formula>"9.99"</formula>
    </cfRule>
  </conditionalFormatting>
  <conditionalFormatting sqref="BK4:BK30">
    <cfRule type="cellIs" dxfId="54" priority="55" operator="greaterThan">
      <formula>0</formula>
    </cfRule>
  </conditionalFormatting>
  <conditionalFormatting sqref="BY4:BY30">
    <cfRule type="cellIs" dxfId="53" priority="54" operator="greaterThan">
      <formula>0</formula>
    </cfRule>
  </conditionalFormatting>
  <conditionalFormatting sqref="CF4:CF30">
    <cfRule type="cellIs" dxfId="52" priority="53" operator="greaterThan">
      <formula>0</formula>
    </cfRule>
  </conditionalFormatting>
  <conditionalFormatting sqref="CN4:CN30">
    <cfRule type="cellIs" dxfId="51" priority="52" operator="greaterThan">
      <formula>0</formula>
    </cfRule>
  </conditionalFormatting>
  <conditionalFormatting sqref="CV4:CV30">
    <cfRule type="cellIs" dxfId="50" priority="51" operator="greaterThan">
      <formula>0</formula>
    </cfRule>
  </conditionalFormatting>
  <conditionalFormatting sqref="DD4:DD30">
    <cfRule type="cellIs" dxfId="49" priority="50" operator="greaterThan">
      <formula>0</formula>
    </cfRule>
  </conditionalFormatting>
  <conditionalFormatting sqref="DL4:DL30">
    <cfRule type="cellIs" dxfId="48" priority="49" operator="greaterThan">
      <formula>0</formula>
    </cfRule>
  </conditionalFormatting>
  <conditionalFormatting sqref="DT4:DT30">
    <cfRule type="cellIs" dxfId="47" priority="48" operator="greaterThan">
      <formula>0</formula>
    </cfRule>
  </conditionalFormatting>
  <conditionalFormatting sqref="BR4:BR30">
    <cfRule type="cellIs" dxfId="46" priority="47" operator="greaterThan">
      <formula>0</formula>
    </cfRule>
  </conditionalFormatting>
  <conditionalFormatting sqref="DH4:DH9 CJ4:CJ9 CR4:CR9 CZ4:CZ9 CJ10:CK30 CR10:CS30 CZ10:DA30 DH10:DI30 K4:K30 R4:R30 Y4:Y30 AT4:AT30 BA4:BA30 BO4:BO30 BV4:BV30 CC4:CC30 BH4:BH30 AF4:AF30 AM4:AM30">
    <cfRule type="cellIs" dxfId="45" priority="46" stopIfTrue="1" operator="lessThan">
      <formula>50</formula>
    </cfRule>
  </conditionalFormatting>
  <conditionalFormatting sqref="DP4:DP9 DP10:DQ30">
    <cfRule type="cellIs" dxfId="44" priority="45" stopIfTrue="1" operator="lessThan">
      <formula>50</formula>
    </cfRule>
  </conditionalFormatting>
  <conditionalFormatting sqref="N4:N30 U4:U30 AB4:AB30 AI4:AI30 AP4:AP30 AW4:AW30 BD4:BD30">
    <cfRule type="cellIs" dxfId="43" priority="44" operator="greaterThan">
      <formula>0</formula>
    </cfRule>
  </conditionalFormatting>
  <conditionalFormatting sqref="BK10:BK30">
    <cfRule type="cellIs" dxfId="42" priority="43" operator="greaterThan">
      <formula>0</formula>
    </cfRule>
  </conditionalFormatting>
  <conditionalFormatting sqref="BR10:BR30">
    <cfRule type="cellIs" dxfId="41" priority="42" operator="greaterThan">
      <formula>0</formula>
    </cfRule>
  </conditionalFormatting>
  <conditionalFormatting sqref="BY10:BY30">
    <cfRule type="cellIs" dxfId="40" priority="41" operator="greaterThan">
      <formula>0</formula>
    </cfRule>
  </conditionalFormatting>
  <conditionalFormatting sqref="CF10:CF30">
    <cfRule type="cellIs" dxfId="39" priority="40" operator="greaterThan">
      <formula>0</formula>
    </cfRule>
  </conditionalFormatting>
  <conditionalFormatting sqref="CN10:CN30">
    <cfRule type="cellIs" dxfId="38" priority="39" operator="greaterThan">
      <formula>0</formula>
    </cfRule>
  </conditionalFormatting>
  <conditionalFormatting sqref="CV10:CV30">
    <cfRule type="cellIs" dxfId="37" priority="38" operator="greaterThan">
      <formula>0</formula>
    </cfRule>
  </conditionalFormatting>
  <conditionalFormatting sqref="DD10:DD30">
    <cfRule type="cellIs" dxfId="36" priority="37" operator="greaterThan">
      <formula>0</formula>
    </cfRule>
  </conditionalFormatting>
  <conditionalFormatting sqref="DL10:DL30">
    <cfRule type="cellIs" dxfId="35" priority="36" operator="greaterThan">
      <formula>0</formula>
    </cfRule>
  </conditionalFormatting>
  <conditionalFormatting sqref="DT10:DT30">
    <cfRule type="cellIs" dxfId="34" priority="35" operator="greaterThan">
      <formula>0</formula>
    </cfRule>
  </conditionalFormatting>
  <conditionalFormatting sqref="DV4:DV30">
    <cfRule type="cellIs" dxfId="33" priority="33" operator="greaterThan">
      <formula>"11.9"</formula>
    </cfRule>
    <cfRule type="cellIs" dxfId="32" priority="34" operator="greaterThan">
      <formula>"11.99"</formula>
    </cfRule>
  </conditionalFormatting>
  <conditionalFormatting sqref="DV4:DV30">
    <cfRule type="cellIs" dxfId="31" priority="32" operator="lessThan">
      <formula>"11.99"</formula>
    </cfRule>
  </conditionalFormatting>
  <conditionalFormatting sqref="DV4:DV30">
    <cfRule type="cellIs" dxfId="30" priority="31" operator="lessThan">
      <formula>12</formula>
    </cfRule>
  </conditionalFormatting>
  <conditionalFormatting sqref="DV4:DV30">
    <cfRule type="cellIs" dxfId="29" priority="30" operator="lessThan">
      <formula>12</formula>
    </cfRule>
  </conditionalFormatting>
  <conditionalFormatting sqref="DU4:DU30">
    <cfRule type="cellIs" dxfId="28" priority="28" operator="equal">
      <formula>$DV$2</formula>
    </cfRule>
    <cfRule type="cellIs" dxfId="27" priority="29" operator="equal">
      <formula>$DV$2</formula>
    </cfRule>
  </conditionalFormatting>
  <conditionalFormatting sqref="L4:L30">
    <cfRule type="cellIs" dxfId="26" priority="26" operator="between">
      <formula>9.4</formula>
      <formula>9.99</formula>
    </cfRule>
    <cfRule type="cellIs" dxfId="25" priority="27" operator="between">
      <formula>"9.40"</formula>
      <formula>"9.99"</formula>
    </cfRule>
  </conditionalFormatting>
  <conditionalFormatting sqref="S4:S30">
    <cfRule type="cellIs" dxfId="24" priority="24" operator="between">
      <formula>9.4</formula>
      <formula>9.99</formula>
    </cfRule>
    <cfRule type="cellIs" dxfId="23" priority="25" operator="between">
      <formula>"9.40"</formula>
      <formula>"9.99"</formula>
    </cfRule>
  </conditionalFormatting>
  <conditionalFormatting sqref="Z4:Z30">
    <cfRule type="cellIs" dxfId="22" priority="22" operator="between">
      <formula>9.4</formula>
      <formula>9.99</formula>
    </cfRule>
    <cfRule type="cellIs" dxfId="21" priority="23" operator="between">
      <formula>"9.40"</formula>
      <formula>"9.99"</formula>
    </cfRule>
  </conditionalFormatting>
  <conditionalFormatting sqref="AG4:AG30">
    <cfRule type="cellIs" dxfId="20" priority="20" operator="between">
      <formula>9.4</formula>
      <formula>9.99</formula>
    </cfRule>
    <cfRule type="cellIs" dxfId="19" priority="21" operator="between">
      <formula>"9.40"</formula>
      <formula>"9.99"</formula>
    </cfRule>
  </conditionalFormatting>
  <conditionalFormatting sqref="AN4:AN30">
    <cfRule type="cellIs" dxfId="18" priority="18" operator="between">
      <formula>9.4</formula>
      <formula>9.99</formula>
    </cfRule>
    <cfRule type="cellIs" dxfId="17" priority="19" operator="between">
      <formula>"9.40"</formula>
      <formula>"9.99"</formula>
    </cfRule>
  </conditionalFormatting>
  <conditionalFormatting sqref="AU4:AU30">
    <cfRule type="cellIs" dxfId="16" priority="16" operator="between">
      <formula>9.4</formula>
      <formula>9.99</formula>
    </cfRule>
    <cfRule type="cellIs" dxfId="15" priority="17" operator="between">
      <formula>"9.40"</formula>
      <formula>"9.99"</formula>
    </cfRule>
  </conditionalFormatting>
  <conditionalFormatting sqref="BB4:BB30">
    <cfRule type="cellIs" dxfId="14" priority="14" operator="between">
      <formula>9.4</formula>
      <formula>9.99</formula>
    </cfRule>
    <cfRule type="cellIs" dxfId="13" priority="15" operator="between">
      <formula>"9.40"</formula>
      <formula>"9.99"</formula>
    </cfRule>
  </conditionalFormatting>
  <conditionalFormatting sqref="BI4:BI30">
    <cfRule type="cellIs" dxfId="12" priority="12" operator="between">
      <formula>9.4</formula>
      <formula>9.99</formula>
    </cfRule>
    <cfRule type="cellIs" dxfId="11" priority="13" operator="between">
      <formula>"9.40"</formula>
      <formula>"9.99"</formula>
    </cfRule>
  </conditionalFormatting>
  <conditionalFormatting sqref="BP4:BP30">
    <cfRule type="cellIs" dxfId="10" priority="10" operator="between">
      <formula>9.4</formula>
      <formula>9.99</formula>
    </cfRule>
    <cfRule type="cellIs" dxfId="9" priority="11" operator="between">
      <formula>"9.40"</formula>
      <formula>"9.99"</formula>
    </cfRule>
  </conditionalFormatting>
  <conditionalFormatting sqref="BK4:BK30">
    <cfRule type="cellIs" dxfId="8" priority="9" operator="greaterThan">
      <formula>0</formula>
    </cfRule>
  </conditionalFormatting>
  <conditionalFormatting sqref="BY4:BY30">
    <cfRule type="cellIs" dxfId="7" priority="8" operator="greaterThan">
      <formula>0</formula>
    </cfRule>
  </conditionalFormatting>
  <conditionalFormatting sqref="CF4:CF30">
    <cfRule type="cellIs" dxfId="6" priority="7" operator="greaterThan">
      <formula>0</formula>
    </cfRule>
  </conditionalFormatting>
  <conditionalFormatting sqref="CN4:CN30">
    <cfRule type="cellIs" dxfId="5" priority="6" operator="greaterThan">
      <formula>0</formula>
    </cfRule>
  </conditionalFormatting>
  <conditionalFormatting sqref="CV4:CV30">
    <cfRule type="cellIs" dxfId="4" priority="5" operator="greaterThan">
      <formula>0</formula>
    </cfRule>
  </conditionalFormatting>
  <conditionalFormatting sqref="DD4:DD30">
    <cfRule type="cellIs" dxfId="3" priority="4" operator="greaterThan">
      <formula>0</formula>
    </cfRule>
  </conditionalFormatting>
  <conditionalFormatting sqref="DL4:DL30">
    <cfRule type="cellIs" dxfId="2" priority="3" operator="greaterThan">
      <formula>0</formula>
    </cfRule>
  </conditionalFormatting>
  <conditionalFormatting sqref="DT4:DT30">
    <cfRule type="cellIs" dxfId="1" priority="2" operator="greaterThan">
      <formula>0</formula>
    </cfRule>
  </conditionalFormatting>
  <conditionalFormatting sqref="BR4:BR3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2023-01-03T12:11:32Z</dcterms:created>
  <dcterms:modified xsi:type="dcterms:W3CDTF">2023-01-05T07:52:45Z</dcterms:modified>
</cp:coreProperties>
</file>